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120" activeTab="0"/>
  </bookViews>
  <sheets>
    <sheet name="ЦНАП" sheetId="1" r:id="rId1"/>
  </sheets>
  <definedNames/>
  <calcPr fullCalcOnLoad="1"/>
</workbook>
</file>

<file path=xl/sharedStrings.xml><?xml version="1.0" encoding="utf-8"?>
<sst xmlns="http://schemas.openxmlformats.org/spreadsheetml/2006/main" count="75" uniqueCount="61">
  <si>
    <t xml:space="preserve">  (підпис керівника)</t>
  </si>
  <si>
    <t>М.П</t>
  </si>
  <si>
    <t>(ініціали і прізвище)</t>
  </si>
  <si>
    <t>№ п/п</t>
  </si>
  <si>
    <t>Назва структурного підрозділу та посад</t>
  </si>
  <si>
    <t>Кількість штатних посад</t>
  </si>
  <si>
    <t>Посадовий оклад (грн.)</t>
  </si>
  <si>
    <t>Надбавки (грн.)</t>
  </si>
  <si>
    <t>Доплати (грн.)</t>
  </si>
  <si>
    <t>Фонд заробітної плати на місяць (грн.)</t>
  </si>
  <si>
    <t>Інтенсивність</t>
  </si>
  <si>
    <t>Досягнення</t>
  </si>
  <si>
    <t>Ненормований робочий день</t>
  </si>
  <si>
    <t>особливі умови праці</t>
  </si>
  <si>
    <t>класність</t>
  </si>
  <si>
    <t>Вислуга</t>
  </si>
  <si>
    <t>Ранг</t>
  </si>
  <si>
    <t>Доплата до мінім.</t>
  </si>
  <si>
    <t>Разом</t>
  </si>
  <si>
    <t>(підпис)</t>
  </si>
  <si>
    <t>5</t>
  </si>
  <si>
    <t xml:space="preserve">із місячним фондом заробітної плати </t>
  </si>
  <si>
    <t>4</t>
  </si>
  <si>
    <t>Прибиральник службових приміщень</t>
  </si>
  <si>
    <t>Начальник відділу</t>
  </si>
  <si>
    <t xml:space="preserve">Відділ"Центр надання адміністративних послуг" </t>
  </si>
  <si>
    <t>Обслуговуючий персонал</t>
  </si>
  <si>
    <t>Фонд заробітної плати на рік (грн.)</t>
  </si>
  <si>
    <t>Головний спеціаліст</t>
  </si>
  <si>
    <t>Вячеслав Поліщук</t>
  </si>
  <si>
    <t xml:space="preserve"> </t>
  </si>
  <si>
    <t xml:space="preserve">              </t>
  </si>
  <si>
    <t>Начальник управління</t>
  </si>
  <si>
    <t>Людмила ПАРХОМЧУК</t>
  </si>
  <si>
    <t>Головний спеціаліст з питань бухгалтерського обліку та звітності</t>
  </si>
  <si>
    <t>Ярослава КОНДРУС</t>
  </si>
  <si>
    <t>1</t>
  </si>
  <si>
    <t>2</t>
  </si>
  <si>
    <t>3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</si>
  <si>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</si>
  <si>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</si>
  <si>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</si>
  <si>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</si>
  <si>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</si>
  <si>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</si>
  <si>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</si>
  <si>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</si>
  <si>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</si>
  <si>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</si>
  <si>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</si>
  <si>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</si>
  <si>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Управління "Центр надання адміністративних послуг" та соціального захисту населення</t>
  </si>
  <si>
    <t>Відділ соцзахисту</t>
  </si>
  <si>
    <t>Штат в кількості 17 штатних одиниць</t>
  </si>
  <si>
    <t xml:space="preserve">Адміністратор </t>
  </si>
  <si>
    <t>Адміністратор</t>
  </si>
  <si>
    <t xml:space="preserve">Державний реєстратор </t>
  </si>
  <si>
    <t>18</t>
  </si>
  <si>
    <r>
      <rPr>
        <b/>
        <sz val="20"/>
        <rFont val="Arial Cyr"/>
        <family val="0"/>
      </rPr>
      <t>Штатний розпис на 05.12.2023р.</t>
    </r>
    <r>
      <rPr>
        <b/>
        <sz val="30"/>
        <rFont val="Arial Cyr"/>
        <family val="0"/>
      </rPr>
      <t xml:space="preserve">
</t>
    </r>
  </si>
  <si>
    <t>Головний спеціаліст інформаційних технологій та комп'ютерного забезпечення</t>
  </si>
  <si>
    <t>Двісті тисяч двісті двадцять сім грн 85 коп</t>
  </si>
</sst>
</file>

<file path=xl/styles.xml><?xml version="1.0" encoding="utf-8"?>
<styleSheet xmlns="http://schemas.openxmlformats.org/spreadsheetml/2006/main">
  <numFmts count="5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[$-422]d\ mmmm\ yyyy&quot; р.&quot;"/>
    <numFmt numFmtId="203" formatCode="#,##0.00\ &quot;грн.&quot;"/>
    <numFmt numFmtId="204" formatCode="[$-FC19]d\ mmmm\ yyyy\ &quot;г.&quot;"/>
    <numFmt numFmtId="205" formatCode="&quot;Так&quot;;&quot;Так&quot;;&quot;Ні&quot;"/>
    <numFmt numFmtId="206" formatCode="&quot;True&quot;;&quot;True&quot;;&quot;False&quot;"/>
    <numFmt numFmtId="207" formatCode="&quot;Увімк&quot;;&quot;Увімк&quot;;&quot;Вимк&quot;"/>
    <numFmt numFmtId="208" formatCode="[$¥€-2]\ ###,000_);[Red]\([$€-2]\ ###,000\)"/>
  </numFmts>
  <fonts count="46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u val="single"/>
      <sz val="12"/>
      <name val="Times New Roman"/>
      <family val="1"/>
    </font>
    <font>
      <u val="single"/>
      <sz val="10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  <font>
      <b/>
      <sz val="11"/>
      <name val="Times New Roman"/>
      <family val="1"/>
    </font>
    <font>
      <b/>
      <sz val="20"/>
      <name val="Arial Cyr"/>
      <family val="0"/>
    </font>
    <font>
      <b/>
      <sz val="3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8.5"/>
      <color indexed="12"/>
      <name val="Arial Cy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7" borderId="0" applyNumberFormat="0" applyBorder="0" applyAlignment="0" applyProtection="0"/>
    <xf numFmtId="0" fontId="32" fillId="10" borderId="0" applyNumberFormat="0" applyBorder="0" applyAlignment="0" applyProtection="0"/>
    <xf numFmtId="0" fontId="32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2" borderId="2" applyNumberFormat="0" applyAlignment="0" applyProtection="0"/>
    <xf numFmtId="0" fontId="36" fillId="2" borderId="1" applyNumberFormat="0" applyAlignment="0" applyProtection="0"/>
    <xf numFmtId="0" fontId="37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0" borderId="7" applyNumberFormat="0" applyAlignment="0" applyProtection="0"/>
    <xf numFmtId="0" fontId="24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5" fillId="24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 horizontal="left" indent="15"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 readingOrder="1"/>
    </xf>
    <xf numFmtId="49" fontId="0" fillId="0" borderId="10" xfId="0" applyNumberFormat="1" applyBorder="1" applyAlignment="1">
      <alignment horizontal="center" vertical="center" wrapText="1" readingOrder="1"/>
    </xf>
    <xf numFmtId="49" fontId="0" fillId="0" borderId="10" xfId="0" applyNumberFormat="1" applyBorder="1" applyAlignment="1">
      <alignment horizontal="left" vertical="center" wrapText="1" readingOrder="1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8" fillId="0" borderId="0" xfId="0" applyFont="1" applyAlignment="1">
      <alignment/>
    </xf>
    <xf numFmtId="49" fontId="10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10" xfId="0" applyNumberFormat="1" applyBorder="1" applyAlignment="1">
      <alignment horizontal="center" vertical="center" wrapText="1" readingOrder="1"/>
    </xf>
    <xf numFmtId="2" fontId="2" fillId="0" borderId="0" xfId="0" applyNumberFormat="1" applyFont="1" applyAlignment="1">
      <alignment/>
    </xf>
    <xf numFmtId="0" fontId="8" fillId="0" borderId="10" xfId="0" applyFont="1" applyBorder="1" applyAlignment="1">
      <alignment/>
    </xf>
    <xf numFmtId="0" fontId="2" fillId="0" borderId="0" xfId="0" applyNumberFormat="1" applyFont="1" applyAlignment="1">
      <alignment wrapText="1"/>
    </xf>
    <xf numFmtId="2" fontId="8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center" wrapText="1" readingOrder="1"/>
    </xf>
    <xf numFmtId="0" fontId="11" fillId="0" borderId="0" xfId="0" applyFont="1" applyAlignment="1">
      <alignment horizontal="left" vertical="top" wrapText="1"/>
    </xf>
    <xf numFmtId="49" fontId="13" fillId="0" borderId="10" xfId="0" applyNumberFormat="1" applyFont="1" applyBorder="1" applyAlignment="1">
      <alignment horizontal="center" vertical="center" wrapText="1" readingOrder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0" fillId="0" borderId="11" xfId="0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9" fontId="10" fillId="0" borderId="0" xfId="0" applyNumberFormat="1" applyFont="1" applyAlignment="1">
      <alignment horizontal="center" wrapText="1"/>
    </xf>
    <xf numFmtId="49" fontId="13" fillId="0" borderId="13" xfId="0" applyNumberFormat="1" applyFont="1" applyBorder="1" applyAlignment="1">
      <alignment horizontal="center" vertical="center" wrapText="1" readingOrder="1"/>
    </xf>
    <xf numFmtId="49" fontId="13" fillId="0" borderId="14" xfId="0" applyNumberFormat="1" applyFont="1" applyBorder="1" applyAlignment="1">
      <alignment horizontal="center" vertical="center" wrapText="1" readingOrder="1"/>
    </xf>
    <xf numFmtId="49" fontId="13" fillId="0" borderId="15" xfId="0" applyNumberFormat="1" applyFont="1" applyBorder="1" applyAlignment="1">
      <alignment horizontal="center" vertical="center" wrapText="1" readingOrder="1"/>
    </xf>
    <xf numFmtId="0" fontId="9" fillId="0" borderId="0" xfId="0" applyFont="1" applyAlignment="1">
      <alignment horizontal="center"/>
    </xf>
    <xf numFmtId="49" fontId="8" fillId="0" borderId="10" xfId="0" applyNumberFormat="1" applyFont="1" applyBorder="1" applyAlignment="1">
      <alignment horizontal="center" vertical="center" wrapText="1" readingOrder="1"/>
    </xf>
    <xf numFmtId="2" fontId="0" fillId="0" borderId="11" xfId="0" applyNumberFormat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0"/>
  <sheetViews>
    <sheetView tabSelected="1" zoomScale="120" zoomScaleNormal="120" zoomScalePageLayoutView="0" workbookViewId="0" topLeftCell="A1">
      <selection activeCell="J7" sqref="J7:N7"/>
    </sheetView>
  </sheetViews>
  <sheetFormatPr defaultColWidth="9.00390625" defaultRowHeight="12.75"/>
  <cols>
    <col min="1" max="1" width="4.875" style="0" customWidth="1"/>
    <col min="2" max="2" width="34.50390625" style="0" customWidth="1"/>
    <col min="3" max="3" width="9.50390625" style="0" customWidth="1"/>
    <col min="4" max="4" width="11.125" style="0" customWidth="1"/>
    <col min="5" max="5" width="7.00390625" style="0" customWidth="1"/>
    <col min="6" max="6" width="6.375" style="0" customWidth="1"/>
    <col min="7" max="7" width="11.00390625" style="0" customWidth="1"/>
    <col min="8" max="8" width="6.875" style="0" customWidth="1"/>
    <col min="9" max="9" width="10.125" style="0" customWidth="1"/>
    <col min="10" max="10" width="9.00390625" style="0" customWidth="1"/>
    <col min="11" max="11" width="6.00390625" style="0" customWidth="1"/>
    <col min="12" max="12" width="11.125" style="0" customWidth="1"/>
    <col min="13" max="13" width="11.375" style="0" customWidth="1"/>
    <col min="14" max="14" width="10.375" style="0" customWidth="1"/>
    <col min="15" max="15" width="12.625" style="0" customWidth="1"/>
    <col min="16" max="16" width="11.125" style="17" customWidth="1"/>
  </cols>
  <sheetData>
    <row r="1" spans="11:13" ht="12.75">
      <c r="K1" s="35"/>
      <c r="L1" s="35"/>
      <c r="M1" s="35"/>
    </row>
    <row r="2" spans="1:14" ht="12.75">
      <c r="A2" s="28" t="s">
        <v>58</v>
      </c>
      <c r="B2" s="29"/>
      <c r="C2" s="29"/>
      <c r="D2" s="29"/>
      <c r="E2" s="29"/>
      <c r="F2" s="29"/>
      <c r="G2" s="29"/>
      <c r="H2" s="29"/>
      <c r="J2" s="31"/>
      <c r="K2" s="32"/>
      <c r="L2" s="32"/>
      <c r="M2" s="32"/>
      <c r="N2" s="32"/>
    </row>
    <row r="3" spans="1:14" ht="12.75">
      <c r="A3" s="29"/>
      <c r="B3" s="29"/>
      <c r="C3" s="29"/>
      <c r="D3" s="29"/>
      <c r="E3" s="29"/>
      <c r="F3" s="29"/>
      <c r="G3" s="29"/>
      <c r="H3" s="29"/>
      <c r="J3" s="32"/>
      <c r="K3" s="32"/>
      <c r="L3" s="32"/>
      <c r="M3" s="32"/>
      <c r="N3" s="32"/>
    </row>
    <row r="4" spans="1:14" ht="26.25" customHeight="1">
      <c r="A4" s="29"/>
      <c r="B4" s="29"/>
      <c r="C4" s="29"/>
      <c r="D4" s="29"/>
      <c r="E4" s="29"/>
      <c r="F4" s="29"/>
      <c r="G4" s="29"/>
      <c r="H4" s="29"/>
      <c r="J4" s="17"/>
      <c r="K4" s="17"/>
      <c r="L4" s="17"/>
      <c r="M4" s="17"/>
      <c r="N4" s="17"/>
    </row>
    <row r="5" spans="10:15" ht="13.5" customHeight="1">
      <c r="J5" s="36" t="s">
        <v>53</v>
      </c>
      <c r="K5" s="36"/>
      <c r="L5" s="36"/>
      <c r="M5" s="36"/>
      <c r="N5" s="36"/>
      <c r="O5" s="36"/>
    </row>
    <row r="6" spans="10:15" ht="13.5">
      <c r="J6" s="2" t="s">
        <v>21</v>
      </c>
      <c r="K6" s="2"/>
      <c r="L6" s="2"/>
      <c r="M6" s="2"/>
      <c r="N6" s="11">
        <f>O35</f>
        <v>200227.85</v>
      </c>
      <c r="O6" s="2"/>
    </row>
    <row r="7" spans="1:15" ht="24.75" customHeight="1">
      <c r="A7" s="26" t="s">
        <v>51</v>
      </c>
      <c r="B7" s="26"/>
      <c r="C7" s="26"/>
      <c r="D7" s="26"/>
      <c r="E7" s="26"/>
      <c r="F7" s="26"/>
      <c r="G7" s="26"/>
      <c r="H7" s="26"/>
      <c r="J7" s="37" t="s">
        <v>60</v>
      </c>
      <c r="K7" s="37"/>
      <c r="L7" s="37"/>
      <c r="M7" s="37"/>
      <c r="N7" s="37"/>
      <c r="O7" s="18"/>
    </row>
    <row r="8" spans="1:15" ht="48" customHeight="1">
      <c r="A8" s="26"/>
      <c r="B8" s="26"/>
      <c r="C8" s="26"/>
      <c r="D8" s="26"/>
      <c r="E8" s="26"/>
      <c r="F8" s="26"/>
      <c r="G8" s="26"/>
      <c r="H8" s="26"/>
      <c r="J8" s="30"/>
      <c r="K8" s="30"/>
      <c r="L8" s="14"/>
      <c r="N8" s="30" t="s">
        <v>29</v>
      </c>
      <c r="O8" s="30"/>
    </row>
    <row r="9" spans="10:15" ht="15" customHeight="1">
      <c r="J9" s="34" t="s">
        <v>0</v>
      </c>
      <c r="K9" s="34"/>
      <c r="L9" s="13"/>
      <c r="N9" s="34" t="s">
        <v>2</v>
      </c>
      <c r="O9" s="34"/>
    </row>
    <row r="10" spans="10:15" ht="15" customHeight="1">
      <c r="J10" s="33"/>
      <c r="K10" s="33"/>
      <c r="L10" s="14"/>
      <c r="N10" s="32" t="s">
        <v>1</v>
      </c>
      <c r="O10" s="32"/>
    </row>
    <row r="11" spans="1:16" ht="12.75" customHeight="1">
      <c r="A11" s="25" t="s">
        <v>3</v>
      </c>
      <c r="B11" s="25" t="s">
        <v>4</v>
      </c>
      <c r="C11" s="25" t="s">
        <v>5</v>
      </c>
      <c r="D11" s="25" t="s">
        <v>6</v>
      </c>
      <c r="E11" s="25" t="s">
        <v>7</v>
      </c>
      <c r="F11" s="25"/>
      <c r="G11" s="25"/>
      <c r="H11" s="25"/>
      <c r="I11" s="25" t="s">
        <v>8</v>
      </c>
      <c r="J11" s="25"/>
      <c r="K11" s="25"/>
      <c r="L11" s="25"/>
      <c r="M11" s="25"/>
      <c r="N11" s="25"/>
      <c r="O11" s="25" t="s">
        <v>9</v>
      </c>
      <c r="P11" s="25" t="s">
        <v>27</v>
      </c>
    </row>
    <row r="12" spans="1:19" ht="40.5">
      <c r="A12" s="25"/>
      <c r="B12" s="25"/>
      <c r="C12" s="25"/>
      <c r="D12" s="25"/>
      <c r="E12" s="3" t="s">
        <v>10</v>
      </c>
      <c r="F12" s="25" t="s">
        <v>11</v>
      </c>
      <c r="G12" s="25"/>
      <c r="H12" s="3" t="s">
        <v>12</v>
      </c>
      <c r="I12" s="3" t="s">
        <v>13</v>
      </c>
      <c r="J12" s="3" t="s">
        <v>14</v>
      </c>
      <c r="K12" s="25" t="s">
        <v>15</v>
      </c>
      <c r="L12" s="25"/>
      <c r="M12" s="3" t="s">
        <v>16</v>
      </c>
      <c r="N12" s="3" t="s">
        <v>17</v>
      </c>
      <c r="O12" s="25"/>
      <c r="P12" s="25"/>
      <c r="S12" s="1"/>
    </row>
    <row r="13" spans="1:16" ht="12.75">
      <c r="A13" s="4" t="s">
        <v>36</v>
      </c>
      <c r="B13" s="5" t="s">
        <v>32</v>
      </c>
      <c r="C13" s="20">
        <v>1</v>
      </c>
      <c r="D13" s="15">
        <v>7500</v>
      </c>
      <c r="E13" s="15"/>
      <c r="F13" s="12">
        <v>50</v>
      </c>
      <c r="G13" s="15">
        <v>5200</v>
      </c>
      <c r="H13" s="15"/>
      <c r="I13" s="15"/>
      <c r="J13" s="15"/>
      <c r="K13" s="12">
        <v>30</v>
      </c>
      <c r="L13" s="15">
        <v>2400</v>
      </c>
      <c r="M13" s="15">
        <v>500</v>
      </c>
      <c r="N13" s="15"/>
      <c r="O13" s="16">
        <f>D13+G13+L13+M13</f>
        <v>15600</v>
      </c>
      <c r="P13" s="22">
        <f>O13*12</f>
        <v>187200</v>
      </c>
    </row>
    <row r="14" spans="1:16" ht="26.25">
      <c r="A14" s="4" t="s">
        <v>37</v>
      </c>
      <c r="B14" s="5" t="s">
        <v>34</v>
      </c>
      <c r="C14" s="20">
        <v>1</v>
      </c>
      <c r="D14" s="15">
        <v>5200</v>
      </c>
      <c r="E14" s="15"/>
      <c r="F14" s="12">
        <v>50</v>
      </c>
      <c r="G14" s="15">
        <v>3562.5</v>
      </c>
      <c r="H14" s="15"/>
      <c r="I14" s="15"/>
      <c r="J14" s="15"/>
      <c r="K14" s="12">
        <v>25</v>
      </c>
      <c r="L14" s="15">
        <v>1425</v>
      </c>
      <c r="M14" s="15">
        <v>500</v>
      </c>
      <c r="N14" s="15"/>
      <c r="O14" s="16">
        <f>D14+G14+L14+M14</f>
        <v>10687.5</v>
      </c>
      <c r="P14" s="22">
        <f>O14*12</f>
        <v>128250</v>
      </c>
    </row>
    <row r="15" spans="1:16" ht="39">
      <c r="A15" s="4" t="s">
        <v>38</v>
      </c>
      <c r="B15" s="5" t="s">
        <v>59</v>
      </c>
      <c r="C15" s="20">
        <v>1</v>
      </c>
      <c r="D15" s="15">
        <v>5200</v>
      </c>
      <c r="E15" s="15"/>
      <c r="F15" s="12">
        <v>50</v>
      </c>
      <c r="G15" s="15">
        <v>2700</v>
      </c>
      <c r="H15" s="15"/>
      <c r="I15" s="15"/>
      <c r="J15" s="15"/>
      <c r="K15" s="12"/>
      <c r="L15" s="15"/>
      <c r="M15" s="15">
        <v>200</v>
      </c>
      <c r="N15" s="15"/>
      <c r="O15" s="16">
        <f>D15+G15+L15+M15</f>
        <v>8100</v>
      </c>
      <c r="P15" s="22">
        <f>O15*12</f>
        <v>97200</v>
      </c>
    </row>
    <row r="16" spans="1:16" ht="31.5" customHeight="1">
      <c r="A16" s="27" t="s">
        <v>25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</row>
    <row r="17" spans="1:16" ht="12.75">
      <c r="A17" s="4" t="s">
        <v>22</v>
      </c>
      <c r="B17" s="5" t="s">
        <v>24</v>
      </c>
      <c r="C17" s="20">
        <v>1</v>
      </c>
      <c r="D17" s="15">
        <v>7000</v>
      </c>
      <c r="E17" s="15"/>
      <c r="F17" s="12">
        <v>50</v>
      </c>
      <c r="G17" s="15">
        <v>4470</v>
      </c>
      <c r="H17" s="15"/>
      <c r="I17" s="15"/>
      <c r="J17" s="15"/>
      <c r="K17" s="12">
        <v>20</v>
      </c>
      <c r="L17" s="15">
        <v>1490</v>
      </c>
      <c r="M17" s="15">
        <v>450</v>
      </c>
      <c r="N17" s="15"/>
      <c r="O17" s="16">
        <f>M17+L17+G17+D17</f>
        <v>13410</v>
      </c>
      <c r="P17" s="22">
        <f aca="true" t="shared" si="0" ref="P17:P28">O17*12</f>
        <v>160920</v>
      </c>
    </row>
    <row r="18" spans="1:16" ht="12.75">
      <c r="A18" s="4" t="s">
        <v>20</v>
      </c>
      <c r="B18" s="5" t="s">
        <v>54</v>
      </c>
      <c r="C18" s="20">
        <v>1</v>
      </c>
      <c r="D18" s="15">
        <v>5400</v>
      </c>
      <c r="E18" s="15"/>
      <c r="F18" s="12">
        <v>50</v>
      </c>
      <c r="G18" s="15">
        <v>3812.5</v>
      </c>
      <c r="H18" s="15"/>
      <c r="I18" s="15"/>
      <c r="J18" s="15"/>
      <c r="K18" s="12">
        <v>25</v>
      </c>
      <c r="L18" s="15">
        <v>1525</v>
      </c>
      <c r="M18" s="15">
        <v>700</v>
      </c>
      <c r="N18" s="15"/>
      <c r="O18" s="16">
        <f aca="true" t="shared" si="1" ref="O18:O24">D18+G18+L18+M18</f>
        <v>11437.5</v>
      </c>
      <c r="P18" s="22">
        <f t="shared" si="0"/>
        <v>137250</v>
      </c>
    </row>
    <row r="19" spans="1:16" ht="12.75">
      <c r="A19" s="4" t="s">
        <v>39</v>
      </c>
      <c r="B19" s="5" t="s">
        <v>54</v>
      </c>
      <c r="C19" s="20">
        <v>1</v>
      </c>
      <c r="D19" s="15">
        <v>5400</v>
      </c>
      <c r="E19" s="15"/>
      <c r="F19" s="12">
        <v>50</v>
      </c>
      <c r="G19" s="15">
        <v>3421.25</v>
      </c>
      <c r="H19" s="15"/>
      <c r="I19" s="15"/>
      <c r="J19" s="15"/>
      <c r="K19" s="12">
        <v>15</v>
      </c>
      <c r="L19" s="15">
        <v>892.5</v>
      </c>
      <c r="M19" s="15">
        <v>550</v>
      </c>
      <c r="N19" s="15"/>
      <c r="O19" s="16">
        <f t="shared" si="1"/>
        <v>10263.75</v>
      </c>
      <c r="P19" s="22">
        <f t="shared" si="0"/>
        <v>123165</v>
      </c>
    </row>
    <row r="20" spans="1:16" ht="12.75">
      <c r="A20" s="4" t="s">
        <v>40</v>
      </c>
      <c r="B20" s="5" t="s">
        <v>54</v>
      </c>
      <c r="C20" s="20">
        <v>1</v>
      </c>
      <c r="D20" s="15">
        <v>5400</v>
      </c>
      <c r="E20" s="15"/>
      <c r="F20" s="12">
        <v>50</v>
      </c>
      <c r="G20" s="15">
        <v>3421.25</v>
      </c>
      <c r="H20" s="15"/>
      <c r="I20" s="15"/>
      <c r="J20" s="15"/>
      <c r="K20" s="12">
        <v>15</v>
      </c>
      <c r="L20" s="15">
        <v>892.5</v>
      </c>
      <c r="M20" s="15">
        <v>550</v>
      </c>
      <c r="N20" s="15"/>
      <c r="O20" s="16">
        <f t="shared" si="1"/>
        <v>10263.75</v>
      </c>
      <c r="P20" s="22">
        <f t="shared" si="0"/>
        <v>123165</v>
      </c>
    </row>
    <row r="21" spans="1:16" ht="12.75">
      <c r="A21" s="4" t="s">
        <v>41</v>
      </c>
      <c r="B21" s="5" t="s">
        <v>55</v>
      </c>
      <c r="C21" s="20">
        <v>1</v>
      </c>
      <c r="D21" s="15">
        <v>5400</v>
      </c>
      <c r="E21" s="15"/>
      <c r="F21" s="12">
        <v>50</v>
      </c>
      <c r="G21" s="15">
        <v>3392.5</v>
      </c>
      <c r="H21" s="15"/>
      <c r="I21" s="15"/>
      <c r="J21" s="15"/>
      <c r="K21" s="12">
        <v>15</v>
      </c>
      <c r="L21" s="15">
        <v>885</v>
      </c>
      <c r="M21" s="15">
        <v>500</v>
      </c>
      <c r="N21" s="15"/>
      <c r="O21" s="16">
        <f t="shared" si="1"/>
        <v>10177.5</v>
      </c>
      <c r="P21" s="22">
        <f>O21*12</f>
        <v>122130</v>
      </c>
    </row>
    <row r="22" spans="1:16" ht="12.75">
      <c r="A22" s="4" t="s">
        <v>42</v>
      </c>
      <c r="B22" s="5" t="s">
        <v>54</v>
      </c>
      <c r="C22" s="20">
        <v>1</v>
      </c>
      <c r="D22" s="15">
        <v>5400</v>
      </c>
      <c r="E22" s="15"/>
      <c r="F22" s="12">
        <v>50</v>
      </c>
      <c r="G22" s="15">
        <v>3421.25</v>
      </c>
      <c r="H22" s="15"/>
      <c r="I22" s="15"/>
      <c r="J22" s="15"/>
      <c r="K22" s="12">
        <v>15</v>
      </c>
      <c r="L22" s="15">
        <v>892.5</v>
      </c>
      <c r="M22" s="15">
        <v>550</v>
      </c>
      <c r="N22" s="15"/>
      <c r="O22" s="16">
        <f t="shared" si="1"/>
        <v>10263.75</v>
      </c>
      <c r="P22" s="22">
        <f t="shared" si="0"/>
        <v>123165</v>
      </c>
    </row>
    <row r="23" spans="1:16" ht="12.75">
      <c r="A23" s="4" t="s">
        <v>43</v>
      </c>
      <c r="B23" s="5" t="s">
        <v>54</v>
      </c>
      <c r="C23" s="20">
        <v>1</v>
      </c>
      <c r="D23" s="15">
        <v>5400</v>
      </c>
      <c r="E23" s="15"/>
      <c r="F23" s="12">
        <v>50</v>
      </c>
      <c r="G23" s="15">
        <v>3480</v>
      </c>
      <c r="H23" s="15"/>
      <c r="I23" s="15"/>
      <c r="J23" s="15"/>
      <c r="K23" s="12">
        <v>20</v>
      </c>
      <c r="L23" s="15">
        <v>1160</v>
      </c>
      <c r="M23" s="15">
        <v>400</v>
      </c>
      <c r="N23" s="15"/>
      <c r="O23" s="16">
        <f t="shared" si="1"/>
        <v>10440</v>
      </c>
      <c r="P23" s="22">
        <f t="shared" si="0"/>
        <v>125280</v>
      </c>
    </row>
    <row r="24" spans="1:16" ht="12.75">
      <c r="A24" s="4" t="s">
        <v>44</v>
      </c>
      <c r="B24" s="5" t="s">
        <v>54</v>
      </c>
      <c r="C24" s="20">
        <v>1</v>
      </c>
      <c r="D24" s="15">
        <v>5400</v>
      </c>
      <c r="E24" s="15"/>
      <c r="F24" s="12">
        <v>50</v>
      </c>
      <c r="G24" s="15">
        <v>3867.5</v>
      </c>
      <c r="H24" s="15"/>
      <c r="I24" s="15"/>
      <c r="J24" s="15"/>
      <c r="K24" s="12">
        <v>30</v>
      </c>
      <c r="L24" s="15">
        <v>1785</v>
      </c>
      <c r="M24" s="15">
        <v>550</v>
      </c>
      <c r="N24" s="15"/>
      <c r="O24" s="16">
        <f t="shared" si="1"/>
        <v>11602.5</v>
      </c>
      <c r="P24" s="22">
        <f t="shared" si="0"/>
        <v>139230</v>
      </c>
    </row>
    <row r="25" spans="1:16" ht="12.75">
      <c r="A25" s="4" t="s">
        <v>45</v>
      </c>
      <c r="B25" s="5" t="s">
        <v>54</v>
      </c>
      <c r="C25" s="20">
        <v>1</v>
      </c>
      <c r="D25" s="15">
        <v>5400</v>
      </c>
      <c r="E25" s="15"/>
      <c r="F25" s="12">
        <v>50</v>
      </c>
      <c r="G25" s="15">
        <v>3750</v>
      </c>
      <c r="H25" s="15"/>
      <c r="I25" s="15"/>
      <c r="J25" s="15"/>
      <c r="K25" s="12">
        <v>25</v>
      </c>
      <c r="L25" s="15">
        <v>1500</v>
      </c>
      <c r="M25" s="15">
        <v>600</v>
      </c>
      <c r="N25" s="15"/>
      <c r="O25" s="16">
        <f>M25+L25+G25+D25</f>
        <v>11250</v>
      </c>
      <c r="P25" s="22">
        <f t="shared" si="0"/>
        <v>135000</v>
      </c>
    </row>
    <row r="26" spans="1:16" ht="12.75">
      <c r="A26" s="4" t="s">
        <v>46</v>
      </c>
      <c r="B26" s="5" t="s">
        <v>56</v>
      </c>
      <c r="C26" s="20">
        <v>1</v>
      </c>
      <c r="D26" s="15">
        <v>5400</v>
      </c>
      <c r="E26" s="15"/>
      <c r="F26" s="12">
        <v>50</v>
      </c>
      <c r="G26" s="15">
        <v>3687.5</v>
      </c>
      <c r="H26" s="15"/>
      <c r="I26" s="15"/>
      <c r="J26" s="15"/>
      <c r="K26" s="12">
        <v>25</v>
      </c>
      <c r="L26" s="15">
        <v>1475</v>
      </c>
      <c r="M26" s="15">
        <v>500</v>
      </c>
      <c r="N26" s="15"/>
      <c r="O26" s="16">
        <f>M26+L26+G26+D26</f>
        <v>11062.5</v>
      </c>
      <c r="P26" s="22">
        <f t="shared" si="0"/>
        <v>132750</v>
      </c>
    </row>
    <row r="27" spans="1:16" ht="12.75">
      <c r="A27" s="4" t="s">
        <v>47</v>
      </c>
      <c r="B27" s="5" t="s">
        <v>56</v>
      </c>
      <c r="C27" s="20">
        <v>1</v>
      </c>
      <c r="D27" s="15">
        <v>5400</v>
      </c>
      <c r="E27" s="15"/>
      <c r="F27" s="12">
        <v>50</v>
      </c>
      <c r="G27" s="15">
        <v>3867.5</v>
      </c>
      <c r="H27" s="15"/>
      <c r="I27" s="15"/>
      <c r="J27" s="15"/>
      <c r="K27" s="12">
        <v>30</v>
      </c>
      <c r="L27" s="15">
        <v>1785</v>
      </c>
      <c r="M27" s="15">
        <v>550</v>
      </c>
      <c r="N27" s="15"/>
      <c r="O27" s="16">
        <f>M27+L27+G27+D27+N27</f>
        <v>11602.5</v>
      </c>
      <c r="P27" s="22">
        <f t="shared" si="0"/>
        <v>139230</v>
      </c>
    </row>
    <row r="28" spans="1:16" ht="12.75">
      <c r="A28" s="4" t="s">
        <v>48</v>
      </c>
      <c r="B28" s="5" t="s">
        <v>56</v>
      </c>
      <c r="C28" s="20">
        <v>1</v>
      </c>
      <c r="D28" s="15">
        <v>5400</v>
      </c>
      <c r="E28" s="15"/>
      <c r="F28" s="12">
        <v>50</v>
      </c>
      <c r="G28" s="15">
        <v>3392.5</v>
      </c>
      <c r="H28" s="15"/>
      <c r="I28" s="15"/>
      <c r="J28" s="15"/>
      <c r="K28" s="12">
        <v>15</v>
      </c>
      <c r="L28" s="15">
        <v>885</v>
      </c>
      <c r="M28" s="15">
        <v>500</v>
      </c>
      <c r="N28" s="15"/>
      <c r="O28" s="16">
        <f>D28+G28+L28+M28</f>
        <v>10177.5</v>
      </c>
      <c r="P28" s="22">
        <f t="shared" si="0"/>
        <v>122130</v>
      </c>
    </row>
    <row r="29" spans="1:16" ht="14.25" customHeight="1">
      <c r="A29" s="27" t="s">
        <v>26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</row>
    <row r="30" spans="1:18" ht="12.75">
      <c r="A30" s="4" t="s">
        <v>49</v>
      </c>
      <c r="B30" s="5" t="s">
        <v>23</v>
      </c>
      <c r="C30" s="20">
        <v>1</v>
      </c>
      <c r="D30" s="15">
        <v>3541</v>
      </c>
      <c r="E30" s="15"/>
      <c r="F30" s="12"/>
      <c r="G30" s="15"/>
      <c r="H30" s="15"/>
      <c r="I30" s="15">
        <v>354.1</v>
      </c>
      <c r="J30" s="15"/>
      <c r="K30" s="12"/>
      <c r="L30" s="15"/>
      <c r="M30" s="15"/>
      <c r="N30" s="15">
        <v>3159</v>
      </c>
      <c r="O30" s="16">
        <f>N30+I30+D30</f>
        <v>7054.1</v>
      </c>
      <c r="P30" s="22">
        <f>O30*12</f>
        <v>84649.20000000001</v>
      </c>
      <c r="R30" t="s">
        <v>30</v>
      </c>
    </row>
    <row r="31" spans="1:16" ht="15">
      <c r="A31" s="38" t="s">
        <v>52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40"/>
    </row>
    <row r="32" spans="1:21" ht="12.75">
      <c r="A32" s="4" t="s">
        <v>50</v>
      </c>
      <c r="B32" s="5" t="s">
        <v>24</v>
      </c>
      <c r="C32" s="20">
        <v>1</v>
      </c>
      <c r="D32" s="15">
        <v>7000</v>
      </c>
      <c r="E32" s="15"/>
      <c r="F32" s="12">
        <v>50</v>
      </c>
      <c r="G32" s="15">
        <v>5320</v>
      </c>
      <c r="H32" s="15"/>
      <c r="I32" s="15"/>
      <c r="J32" s="15"/>
      <c r="K32" s="12">
        <v>40</v>
      </c>
      <c r="L32" s="15">
        <v>3040</v>
      </c>
      <c r="M32" s="15">
        <v>600</v>
      </c>
      <c r="N32" s="15"/>
      <c r="O32" s="16">
        <f>D32+G32+L32+M32</f>
        <v>15960</v>
      </c>
      <c r="P32" s="22">
        <f>O32*12</f>
        <v>191520</v>
      </c>
      <c r="U32" t="s">
        <v>31</v>
      </c>
    </row>
    <row r="33" spans="1:16" ht="12.75">
      <c r="A33" s="4" t="s">
        <v>57</v>
      </c>
      <c r="B33" s="5" t="s">
        <v>28</v>
      </c>
      <c r="C33" s="20">
        <v>1</v>
      </c>
      <c r="D33" s="15">
        <v>5200</v>
      </c>
      <c r="E33" s="15"/>
      <c r="F33" s="12">
        <v>50</v>
      </c>
      <c r="G33" s="15">
        <v>3625</v>
      </c>
      <c r="H33" s="15"/>
      <c r="I33" s="15"/>
      <c r="J33" s="15"/>
      <c r="K33" s="12">
        <v>25</v>
      </c>
      <c r="L33" s="15">
        <v>1450</v>
      </c>
      <c r="M33" s="15">
        <v>600</v>
      </c>
      <c r="N33" s="15"/>
      <c r="O33" s="16">
        <f>D33+G33+L33+M33</f>
        <v>10875</v>
      </c>
      <c r="P33" s="22">
        <f>O33*12</f>
        <v>130500</v>
      </c>
    </row>
    <row r="34" spans="1:16" ht="12.75">
      <c r="A34" s="4"/>
      <c r="B34" s="5"/>
      <c r="C34" s="20"/>
      <c r="D34" s="15"/>
      <c r="E34" s="15"/>
      <c r="F34" s="12"/>
      <c r="G34" s="15"/>
      <c r="H34" s="15"/>
      <c r="I34" s="15"/>
      <c r="J34" s="15"/>
      <c r="K34" s="12"/>
      <c r="L34" s="15"/>
      <c r="M34" s="15"/>
      <c r="N34" s="15"/>
      <c r="O34" s="16"/>
      <c r="P34" s="22"/>
    </row>
    <row r="35" spans="1:16" ht="12.75">
      <c r="A35" s="42" t="s">
        <v>18</v>
      </c>
      <c r="B35" s="42"/>
      <c r="C35" s="10">
        <v>17</v>
      </c>
      <c r="D35" s="11">
        <f>D13+D14+D15+D17+D18+D19+D20+D21+D22+D23+D24+D25+D26+D27+D28+D30+D32+D33</f>
        <v>100041</v>
      </c>
      <c r="E35" s="11"/>
      <c r="F35" s="10"/>
      <c r="G35" s="11">
        <f>G13+G14+G15+G17+G18+G19+G20+G21+G22+G23+G24+G25+G26+G27+G28+G32+G33</f>
        <v>64391.25</v>
      </c>
      <c r="H35" s="11">
        <f>SUM(H16:H34)</f>
        <v>0</v>
      </c>
      <c r="I35" s="11">
        <f>I17+I18+I19+I20+I21+I22+I23+I24+I25+I26+I27+I28+I30+I32+I33+I14+I13</f>
        <v>354.1</v>
      </c>
      <c r="J35" s="16">
        <f>SUM(J30:J34)</f>
        <v>0</v>
      </c>
      <c r="K35" s="10"/>
      <c r="L35" s="11">
        <f>L13+L14+L17+L18+L19+L20+L21+L22+L23+L24+L25+L26+L27+L28+L32+L33</f>
        <v>23482.5</v>
      </c>
      <c r="M35" s="11">
        <f>M13+M14+M15+M17+M18+M19+M20+M21+M22+M23+M24+M25+M26+M27+M28+M32+M33</f>
        <v>8800</v>
      </c>
      <c r="N35" s="11">
        <f>N30</f>
        <v>3159</v>
      </c>
      <c r="O35" s="11">
        <f>O13+O14+O15+O17+O18+O19+O20+O21+O22+O23+O24+O25+O26+O27+O28+O30+O32+O33</f>
        <v>200227.85</v>
      </c>
      <c r="P35" s="11">
        <f>P13+P14+P15+P17+P18+P19+P20+P21+P22+P23+P24+P25+P26+P27+P28+P30+P32+P33</f>
        <v>2402734.2</v>
      </c>
    </row>
    <row r="36" spans="2:16" ht="30.75" customHeight="1">
      <c r="B36" s="6" t="s">
        <v>32</v>
      </c>
      <c r="D36" s="43"/>
      <c r="E36" s="30"/>
      <c r="F36" s="30"/>
      <c r="G36" s="30"/>
      <c r="I36" s="21"/>
      <c r="J36" s="7" t="s">
        <v>33</v>
      </c>
      <c r="O36" s="7"/>
      <c r="P36" s="24"/>
    </row>
    <row r="37" spans="5:19" ht="12.75">
      <c r="E37" s="9" t="s">
        <v>19</v>
      </c>
      <c r="F37" s="9"/>
      <c r="J37" s="41" t="s">
        <v>2</v>
      </c>
      <c r="K37" s="41"/>
      <c r="L37" s="9"/>
      <c r="M37" s="19"/>
      <c r="O37" s="19"/>
      <c r="S37" s="8"/>
    </row>
    <row r="38" spans="2:15" ht="46.5">
      <c r="B38" s="23" t="s">
        <v>34</v>
      </c>
      <c r="D38" s="30"/>
      <c r="E38" s="30"/>
      <c r="F38" s="30"/>
      <c r="G38" s="30"/>
      <c r="H38" s="19"/>
      <c r="I38" s="19"/>
      <c r="J38" s="7" t="s">
        <v>35</v>
      </c>
      <c r="L38" s="19"/>
      <c r="O38" s="19"/>
    </row>
    <row r="39" spans="2:11" ht="15">
      <c r="B39" s="6"/>
      <c r="C39" s="8"/>
      <c r="E39" s="9" t="s">
        <v>19</v>
      </c>
      <c r="I39" s="8"/>
      <c r="J39" s="41" t="s">
        <v>2</v>
      </c>
      <c r="K39" s="41"/>
    </row>
    <row r="40" spans="6:19" ht="12.75">
      <c r="F40" s="9"/>
      <c r="L40" s="9"/>
      <c r="S40" s="8"/>
    </row>
  </sheetData>
  <sheetProtection/>
  <mergeCells count="30">
    <mergeCell ref="A31:P31"/>
    <mergeCell ref="N8:O8"/>
    <mergeCell ref="J39:K39"/>
    <mergeCell ref="O11:O12"/>
    <mergeCell ref="A35:B35"/>
    <mergeCell ref="D36:G36"/>
    <mergeCell ref="D38:G38"/>
    <mergeCell ref="K12:L12"/>
    <mergeCell ref="N10:O10"/>
    <mergeCell ref="J37:K37"/>
    <mergeCell ref="B11:B12"/>
    <mergeCell ref="C11:C12"/>
    <mergeCell ref="P11:P12"/>
    <mergeCell ref="J10:K10"/>
    <mergeCell ref="J9:K9"/>
    <mergeCell ref="K1:M1"/>
    <mergeCell ref="J5:O5"/>
    <mergeCell ref="N9:O9"/>
    <mergeCell ref="J7:N7"/>
    <mergeCell ref="F12:G12"/>
    <mergeCell ref="D11:D12"/>
    <mergeCell ref="A7:H8"/>
    <mergeCell ref="A16:P16"/>
    <mergeCell ref="A29:P29"/>
    <mergeCell ref="A2:H4"/>
    <mergeCell ref="J8:K8"/>
    <mergeCell ref="E11:H11"/>
    <mergeCell ref="I11:N11"/>
    <mergeCell ref="J2:N3"/>
    <mergeCell ref="A11:A12"/>
  </mergeCells>
  <printOptions/>
  <pageMargins left="0.6692913385826772" right="0.2362204724409449" top="0.2362204724409449" bottom="0.35433070866141736" header="0.1968503937007874" footer="0.2755905511811024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M-Rada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</dc:creator>
  <cp:keywords/>
  <dc:description/>
  <cp:lastModifiedBy>Oksana</cp:lastModifiedBy>
  <cp:lastPrinted>2023-12-05T10:17:20Z</cp:lastPrinted>
  <dcterms:created xsi:type="dcterms:W3CDTF">2007-05-04T07:21:52Z</dcterms:created>
  <dcterms:modified xsi:type="dcterms:W3CDTF">2024-01-04T14:44:20Z</dcterms:modified>
  <cp:category/>
  <cp:version/>
  <cp:contentType/>
  <cp:contentStatus/>
</cp:coreProperties>
</file>