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14210" fullCalcOnLoad="1"/>
</workbook>
</file>

<file path=xl/calcChain.xml><?xml version="1.0" encoding="utf-8"?>
<calcChain xmlns="http://schemas.openxmlformats.org/spreadsheetml/2006/main">
  <c r="H30" i="3"/>
  <c r="H24"/>
  <c r="H44"/>
  <c r="H14"/>
  <c r="H15"/>
  <c r="G30"/>
  <c r="G23"/>
  <c r="H47"/>
  <c r="G32"/>
  <c r="G31"/>
  <c r="H17"/>
  <c r="H59"/>
  <c r="H58"/>
  <c r="H50"/>
  <c r="H48"/>
  <c r="H46"/>
  <c r="G37"/>
  <c r="G36"/>
  <c r="G35"/>
  <c r="H21"/>
  <c r="H13"/>
  <c r="J15"/>
  <c r="J13"/>
  <c r="I15"/>
  <c r="I13"/>
  <c r="J50"/>
  <c r="I50"/>
  <c r="G59"/>
  <c r="G33"/>
  <c r="G34"/>
  <c r="G47"/>
  <c r="J46"/>
  <c r="I48"/>
  <c r="I47"/>
  <c r="G48"/>
  <c r="I46"/>
  <c r="G46"/>
  <c r="G21"/>
  <c r="G27"/>
  <c r="G44"/>
  <c r="G43"/>
  <c r="G15"/>
  <c r="G41"/>
  <c r="J40"/>
  <c r="I40"/>
  <c r="I66"/>
  <c r="G22"/>
  <c r="G26"/>
  <c r="G49"/>
  <c r="G29"/>
  <c r="G16"/>
  <c r="G14"/>
  <c r="G25"/>
  <c r="J66"/>
  <c r="G19"/>
  <c r="G38"/>
  <c r="J58"/>
  <c r="I58"/>
  <c r="G58"/>
  <c r="G50"/>
  <c r="G24"/>
  <c r="G17"/>
  <c r="G20"/>
  <c r="G28"/>
  <c r="G13"/>
  <c r="G42"/>
  <c r="G40"/>
  <c r="H40"/>
  <c r="H66"/>
  <c r="G66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<sst xmlns="http://schemas.openxmlformats.org/spreadsheetml/2006/main" count="239" uniqueCount="181">
  <si>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</si>
  <si>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</si>
  <si>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</si>
  <si>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</si>
  <si>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</si>
  <si>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</si>
  <si>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</si>
  <si>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</si>
  <si>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</si>
  <si>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</si>
  <si>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</si>
  <si>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</si>
  <si>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</si>
  <si>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</si>
  <si>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</si>
  <si>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</si>
  <si>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</si>
  <si>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</si>
  <si>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</si>
  <si>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</si>
  <si>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</si>
  <si>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</si>
  <si>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</si>
  <si>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</si>
  <si>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</si>
  <si>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</si>
  <si>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</si>
  <si>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</si>
  <si>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</si>
  <si>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</si>
  <si>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</si>
  <si>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</si>
  <si>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</si>
  <si>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</si>
  <si>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</si>
  <si>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</si>
  <si>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</si>
  <si>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</si>
  <si>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</si>
  <si>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</si>
  <si>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</si>
  <si>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</si>
  <si>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</si>
  <si>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</si>
  <si>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</si>
  <si>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</si>
  <si>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</si>
  <si>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</si>
  <si>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</si>
  <si>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</si>
  <si>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</si>
  <si>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</si>
  <si>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</si>
  <si>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</si>
  <si>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</si>
  <si>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</si>
  <si>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</si>
  <si>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</si>
  <si>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</si>
  <si>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</si>
  <si>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</si>
  <si>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</si>
  <si>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</si>
  <si>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</si>
  <si>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</si>
  <si>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</si>
  <si>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</si>
  <si>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</si>
  <si>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</si>
  <si>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</si>
  <si>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</si>
  <si>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</si>
  <si>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</si>
  <si>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</si>
  <si>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</si>
  <si>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</si>
  <si>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</si>
  <si>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</si>
  <si>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</si>
  <si>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</si>
  <si>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</si>
  <si>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</si>
  <si>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</si>
  <si>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</si>
  <si>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</si>
  <si>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</si>
  <si>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</si>
  <si>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</si>
  <si>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</si>
  <si>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</si>
  <si>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</si>
  <si>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</si>
  <si>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</si>
  <si>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</si>
  <si>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</si>
  <si>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</si>
  <si>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</si>
  <si>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</si>
  <si>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</si>
  <si>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</si>
  <si>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</si>
  <si>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</si>
  <si>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</si>
  <si>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</si>
  <si>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</si>
  <si>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</si>
  <si>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</si>
  <si>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</si>
  <si>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</si>
  <si>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</si>
  <si>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</si>
  <si>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</si>
  <si>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</si>
  <si>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</si>
  <si>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</si>
  <si>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</si>
  <si>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</si>
  <si>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</si>
  <si>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</si>
  <si>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</si>
  <si>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</si>
  <si>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</si>
  <si>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</si>
  <si>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</si>
  <si>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</si>
  <si>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Рожищенської міської ради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</si>
  <si>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</si>
  <si>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</si>
  <si>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</si>
  <si>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</si>
  <si>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</si>
  <si>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</si>
  <si>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</si>
  <si>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</si>
  <si>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</si>
  <si>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</si>
  <si>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</si>
  <si>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</si>
  <si>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</si>
  <si>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</si>
  <si>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</si>
  <si>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</si>
  <si>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</si>
  <si>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</si>
  <si>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</si>
  <si>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</si>
  <si>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</si>
  <si>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</si>
  <si>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</si>
  <si>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</si>
  <si>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</si>
  <si>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</si>
  <si>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</si>
  <si>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</si>
  <si>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</si>
  <si>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</si>
  <si>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</si>
  <si>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</si>
  <si>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</si>
  <si>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</si>
  <si>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</si>
  <si>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</si>
  <si>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</si>
  <si>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</si>
  <si>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</si>
  <si>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</si>
  <si>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</si>
  <si>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</si>
  <si>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</si>
  <si>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</si>
  <si>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</si>
  <si>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</si>
  <si>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</si>
  <si>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</si>
  <si>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</si>
  <si>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</si>
  <si>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</si>
  <si>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</si>
  <si>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</si>
  <si>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</si>
  <si>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>від   23.10.2024 року  № 48/10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</si>
</sst>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1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11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11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4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4" fontId="3" fillId="0" borderId="0" xfId="0" applyNumberFormat="1" applyFont="1" applyFill="1" applyBorder="1"/>
    <xf numFmtId="4" fontId="12" fillId="4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1" fontId="12" fillId="0" borderId="0" xfId="0" applyNumberFormat="1" applyFont="1" applyFill="1"/>
    <xf numFmtId="0" fontId="12" fillId="0" borderId="0" xfId="4" applyFont="1" applyFill="1" applyAlignment="1">
      <alignment horizontal="left"/>
    </xf>
    <xf numFmtId="0" fontId="12" fillId="0" borderId="0" xfId="0" applyFont="1" applyAlignment="1"/>
    <xf numFmtId="0" fontId="12" fillId="0" borderId="0" xfId="2" applyFont="1" applyAlignment="1">
      <alignment horizontal="left"/>
    </xf>
    <xf numFmtId="0" fontId="12" fillId="0" borderId="0" xfId="0" applyFont="1" applyFill="1" applyAlignment="1"/>
    <xf numFmtId="2" fontId="13" fillId="0" borderId="2" xfId="1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justify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11" quotePrefix="1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justify"/>
    </xf>
    <xf numFmtId="0" fontId="12" fillId="0" borderId="0" xfId="0" applyFont="1" applyFill="1" applyBorder="1" applyAlignment="1">
      <alignment horizontal="center"/>
    </xf>
    <xf numFmtId="1" fontId="14" fillId="0" borderId="0" xfId="0" applyNumberFormat="1" applyFont="1" applyFill="1"/>
    <xf numFmtId="4" fontId="14" fillId="0" borderId="0" xfId="0" applyNumberFormat="1" applyFont="1" applyFill="1" applyBorder="1"/>
    <xf numFmtId="4" fontId="3" fillId="0" borderId="0" xfId="0" applyNumberFormat="1" applyFont="1" applyFill="1"/>
    <xf numFmtId="49" fontId="13" fillId="4" borderId="6" xfId="0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3" fillId="4" borderId="2" xfId="11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0" xfId="2" applyFont="1" applyAlignment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</cellXfs>
  <cellStyles count="14">
    <cellStyle name="Normal_Доходи" xfId="1"/>
    <cellStyle name="Звичайний 2" xfId="2"/>
    <cellStyle name="Звичайний 2 2" xfId="3"/>
    <cellStyle name="Звичайний_Лист3_1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4" xfId="9"/>
    <cellStyle name="Обычный 3" xfId="10"/>
    <cellStyle name="Обычный_Лист3" xfId="11"/>
    <cellStyle name="Примечание 2" xfId="12"/>
    <cellStyle name="Стиль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zoomScale="75" zoomScaleNormal="75" workbookViewId="0">
      <selection activeCell="E7" sqref="E7"/>
    </sheetView>
  </sheetViews>
  <sheetFormatPr defaultRowHeight="1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27" s="50" customFormat="1" ht="31.5" customHeight="1">
      <c r="F1" s="47"/>
      <c r="G1" s="52"/>
      <c r="H1" s="55" t="s">
        <v>177</v>
      </c>
      <c r="I1" s="55"/>
      <c r="J1" s="6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50" customFormat="1" ht="18.75" customHeight="1">
      <c r="F2" s="47"/>
      <c r="G2" s="52"/>
      <c r="H2" s="105" t="s">
        <v>125</v>
      </c>
      <c r="I2" s="105"/>
      <c r="J2" s="105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s="50" customFormat="1" ht="20.25" customHeight="1">
      <c r="F3" s="56"/>
      <c r="G3" s="56"/>
      <c r="H3" s="105" t="s">
        <v>180</v>
      </c>
      <c r="I3" s="105"/>
      <c r="J3" s="105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50" customFormat="1" ht="18.75">
      <c r="F4" s="56"/>
      <c r="G4" s="56"/>
      <c r="H4" s="107"/>
      <c r="I4" s="107"/>
      <c r="J4" s="10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50" customFormat="1" ht="16.5" customHeight="1">
      <c r="F5" s="47"/>
      <c r="G5" s="52"/>
      <c r="H5" s="53"/>
      <c r="I5" s="54"/>
      <c r="J5" s="5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50" customFormat="1" ht="26.25" customHeight="1">
      <c r="D6" s="106" t="s">
        <v>153</v>
      </c>
      <c r="E6" s="106"/>
      <c r="F6" s="106"/>
      <c r="G6" s="106"/>
      <c r="H6" s="53"/>
      <c r="I6" s="54"/>
      <c r="J6" s="54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50" customFormat="1" ht="26.25" customHeight="1">
      <c r="D7" s="48"/>
      <c r="E7" s="48" t="s">
        <v>126</v>
      </c>
      <c r="F7" s="48"/>
      <c r="G7" s="48"/>
      <c r="H7" s="53"/>
      <c r="I7" s="54"/>
      <c r="J7" s="54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50" customFormat="1" ht="26.25" customHeight="1">
      <c r="B8" s="89" t="s">
        <v>154</v>
      </c>
      <c r="C8" s="89"/>
      <c r="D8" s="89"/>
      <c r="E8" s="89"/>
      <c r="F8" s="89"/>
      <c r="G8" s="89"/>
      <c r="H8" s="89"/>
      <c r="I8" s="89"/>
      <c r="J8" s="4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29.25" customHeight="1" thickBot="1">
      <c r="A9" s="96" t="s">
        <v>100</v>
      </c>
      <c r="B9" s="96"/>
      <c r="C9" s="96"/>
      <c r="G9" s="97"/>
      <c r="H9" s="98"/>
      <c r="I9" s="98"/>
      <c r="J9" s="9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>
      <c r="A10" s="101" t="s">
        <v>2</v>
      </c>
      <c r="B10" s="94" t="s">
        <v>3</v>
      </c>
      <c r="C10" s="92" t="s">
        <v>4</v>
      </c>
      <c r="D10" s="90" t="s">
        <v>5</v>
      </c>
      <c r="E10" s="103" t="s">
        <v>42</v>
      </c>
      <c r="F10" s="82" t="s">
        <v>63</v>
      </c>
      <c r="G10" s="80" t="s">
        <v>6</v>
      </c>
      <c r="H10" s="108" t="s">
        <v>0</v>
      </c>
      <c r="I10" s="99" t="s">
        <v>1</v>
      </c>
      <c r="J10" s="10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>
      <c r="A11" s="102"/>
      <c r="B11" s="95"/>
      <c r="C11" s="93"/>
      <c r="D11" s="91"/>
      <c r="E11" s="104"/>
      <c r="F11" s="83"/>
      <c r="G11" s="81"/>
      <c r="H11" s="109"/>
      <c r="I11" s="45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>
      <c r="A12" s="23" t="s">
        <v>101</v>
      </c>
      <c r="B12" s="24"/>
      <c r="C12" s="24"/>
      <c r="D12" s="85" t="s">
        <v>59</v>
      </c>
      <c r="E12" s="86"/>
      <c r="F12" s="32"/>
      <c r="G12" s="33"/>
      <c r="H12" s="33"/>
      <c r="I12" s="46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>
      <c r="A13" s="23" t="s">
        <v>70</v>
      </c>
      <c r="B13" s="24"/>
      <c r="C13" s="24"/>
      <c r="D13" s="85" t="s">
        <v>59</v>
      </c>
      <c r="E13" s="86"/>
      <c r="F13" s="24"/>
      <c r="G13" s="44">
        <f>SUM(G14:G38)</f>
        <v>23716552</v>
      </c>
      <c r="H13" s="44">
        <f>SUM(H14:H38)</f>
        <v>23019552</v>
      </c>
      <c r="I13" s="44">
        <f>SUM(I14:I38)</f>
        <v>697000</v>
      </c>
      <c r="J13" s="44">
        <f>SUM(J14:J38)</f>
        <v>478000</v>
      </c>
      <c r="K13" s="43"/>
    </row>
    <row r="14" spans="1:27" s="2" customFormat="1" ht="36" customHeight="1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17" t="s">
        <v>127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17" t="s">
        <v>128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>
      <c r="A16" s="20"/>
      <c r="B16" s="10"/>
      <c r="C16" s="20"/>
      <c r="D16" s="19"/>
      <c r="E16" s="8" t="s">
        <v>84</v>
      </c>
      <c r="F16" s="17" t="s">
        <v>129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17" t="s">
        <v>130</v>
      </c>
      <c r="G17" s="9">
        <f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>
      <c r="A18" s="20" t="s">
        <v>95</v>
      </c>
      <c r="B18" s="10" t="s">
        <v>155</v>
      </c>
      <c r="C18" s="20" t="s">
        <v>96</v>
      </c>
      <c r="D18" s="19" t="s">
        <v>97</v>
      </c>
      <c r="E18" s="8" t="s">
        <v>114</v>
      </c>
      <c r="F18" s="17" t="s">
        <v>130</v>
      </c>
      <c r="G18" s="9">
        <v>35000</v>
      </c>
      <c r="H18" s="21">
        <v>35000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17" t="s">
        <v>131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17" t="s">
        <v>132</v>
      </c>
      <c r="G20" s="9">
        <f>H20+I20</f>
        <v>150000</v>
      </c>
      <c r="H20" s="21">
        <v>150000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17" t="s">
        <v>133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17" t="s">
        <v>134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>
      <c r="A23" s="20" t="s">
        <v>171</v>
      </c>
      <c r="B23" s="71" t="s">
        <v>172</v>
      </c>
      <c r="C23" s="20" t="s">
        <v>25</v>
      </c>
      <c r="D23" s="19" t="s">
        <v>173</v>
      </c>
      <c r="E23" s="8" t="s">
        <v>175</v>
      </c>
      <c r="F23" s="17" t="s">
        <v>174</v>
      </c>
      <c r="G23" s="9">
        <f>H23+I23</f>
        <v>112000</v>
      </c>
      <c r="H23" s="21">
        <v>112000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17" t="s">
        <v>135</v>
      </c>
      <c r="G24" s="9">
        <f>H24+I24</f>
        <v>8100000</v>
      </c>
      <c r="H24" s="21">
        <f>8000000+100000</f>
        <v>8100000</v>
      </c>
      <c r="I24" s="29">
        <v>0</v>
      </c>
      <c r="J24" s="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>
      <c r="A25" s="20"/>
      <c r="B25" s="11"/>
      <c r="C25" s="20"/>
      <c r="D25" s="19"/>
      <c r="E25" s="8" t="s">
        <v>85</v>
      </c>
      <c r="F25" s="17" t="s">
        <v>129</v>
      </c>
      <c r="G25" s="9">
        <f>H25+I25</f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17" t="s">
        <v>129</v>
      </c>
      <c r="G26" s="9">
        <f>H26</f>
        <v>0</v>
      </c>
      <c r="H26" s="21">
        <v>0</v>
      </c>
      <c r="I26" s="2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17" t="s">
        <v>136</v>
      </c>
      <c r="G27" s="9">
        <f>H27+I27</f>
        <v>100000</v>
      </c>
      <c r="H27" s="21">
        <v>100000</v>
      </c>
      <c r="I27" s="29">
        <v>0</v>
      </c>
      <c r="J27" s="9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17" t="s">
        <v>129</v>
      </c>
      <c r="G28" s="9">
        <f>H28+I28</f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17" t="s">
        <v>129</v>
      </c>
      <c r="G29" s="9">
        <f>H29+I29</f>
        <v>0</v>
      </c>
      <c r="H29" s="21">
        <v>0</v>
      </c>
      <c r="I29" s="29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176</v>
      </c>
      <c r="F30" s="17" t="s">
        <v>174</v>
      </c>
      <c r="G30" s="9">
        <f>H30</f>
        <v>425000</v>
      </c>
      <c r="H30" s="21">
        <f>227000+10000+188000</f>
        <v>425000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>
      <c r="A31" s="20" t="s">
        <v>145</v>
      </c>
      <c r="B31" s="11" t="s">
        <v>146</v>
      </c>
      <c r="C31" s="20" t="s">
        <v>147</v>
      </c>
      <c r="D31" s="19" t="s">
        <v>148</v>
      </c>
      <c r="E31" s="36" t="s">
        <v>149</v>
      </c>
      <c r="F31" s="17" t="s">
        <v>150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>
      <c r="A32" s="63" t="s">
        <v>168</v>
      </c>
      <c r="B32" s="63" t="s">
        <v>169</v>
      </c>
      <c r="C32" s="64" t="s">
        <v>147</v>
      </c>
      <c r="D32" s="65" t="s">
        <v>170</v>
      </c>
      <c r="E32" s="36" t="s">
        <v>149</v>
      </c>
      <c r="F32" s="17" t="s">
        <v>163</v>
      </c>
      <c r="G32" s="9">
        <f>H32</f>
        <v>14000</v>
      </c>
      <c r="H32" s="21">
        <v>14000</v>
      </c>
      <c r="I32" s="29">
        <v>0</v>
      </c>
      <c r="J32" s="9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17" t="s">
        <v>137</v>
      </c>
      <c r="G33" s="9">
        <f>H33+I33</f>
        <v>70000</v>
      </c>
      <c r="H33" s="21">
        <v>70000</v>
      </c>
      <c r="I33" s="29">
        <v>0</v>
      </c>
      <c r="J33" s="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17" t="s">
        <v>138</v>
      </c>
      <c r="G34" s="9">
        <f>H34+I34</f>
        <v>60000</v>
      </c>
      <c r="H34" s="9">
        <v>0</v>
      </c>
      <c r="I34" s="9">
        <v>60000</v>
      </c>
      <c r="J34" s="9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17" t="s">
        <v>139</v>
      </c>
      <c r="G35" s="9">
        <f>H35</f>
        <v>50000</v>
      </c>
      <c r="H35" s="9">
        <v>50000</v>
      </c>
      <c r="I35" s="9">
        <v>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>
      <c r="A36" s="63" t="s">
        <v>158</v>
      </c>
      <c r="B36" s="63" t="s">
        <v>159</v>
      </c>
      <c r="C36" s="64" t="s">
        <v>160</v>
      </c>
      <c r="D36" s="65" t="s">
        <v>161</v>
      </c>
      <c r="E36" s="68" t="s">
        <v>162</v>
      </c>
      <c r="F36" s="17" t="s">
        <v>163</v>
      </c>
      <c r="G36" s="69">
        <f>H36</f>
        <v>20900</v>
      </c>
      <c r="H36" s="69">
        <v>20900</v>
      </c>
      <c r="I36" s="69">
        <v>0</v>
      </c>
      <c r="J36" s="69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>
      <c r="A37" s="66" t="s">
        <v>164</v>
      </c>
      <c r="B37" s="66" t="s">
        <v>165</v>
      </c>
      <c r="C37" s="66" t="s">
        <v>166</v>
      </c>
      <c r="D37" s="67" t="s">
        <v>167</v>
      </c>
      <c r="E37" s="68" t="s">
        <v>162</v>
      </c>
      <c r="F37" s="17" t="s">
        <v>163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17" t="s">
        <v>139</v>
      </c>
      <c r="G38" s="9">
        <f>H38</f>
        <v>50000</v>
      </c>
      <c r="H38" s="9">
        <v>50000</v>
      </c>
      <c r="I38" s="9">
        <v>0</v>
      </c>
      <c r="J38" s="9"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>
      <c r="A39" s="25" t="s">
        <v>102</v>
      </c>
      <c r="B39" s="23"/>
      <c r="C39" s="25"/>
      <c r="D39" s="84" t="s">
        <v>65</v>
      </c>
      <c r="E39" s="84"/>
      <c r="F39" s="26"/>
      <c r="G39" s="35"/>
      <c r="H39" s="35"/>
      <c r="I39" s="35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>
      <c r="A40" s="25" t="s">
        <v>64</v>
      </c>
      <c r="B40" s="23"/>
      <c r="C40" s="25"/>
      <c r="D40" s="84" t="s">
        <v>65</v>
      </c>
      <c r="E40" s="84"/>
      <c r="F40" s="26"/>
      <c r="G40" s="27">
        <f>G42+G43+G44</f>
        <v>445000</v>
      </c>
      <c r="H40" s="27">
        <f>H42+H43+H44</f>
        <v>445000</v>
      </c>
      <c r="I40" s="28">
        <f>I41+I42+I44</f>
        <v>0</v>
      </c>
      <c r="J40" s="27">
        <f>J41+J42+J44</f>
        <v>0</v>
      </c>
    </row>
    <row r="41" spans="1:26" s="2" customFormat="1" ht="47.25" hidden="1" customHeight="1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>H41+I41</f>
        <v>0</v>
      </c>
      <c r="H41" s="21">
        <v>0</v>
      </c>
      <c r="I41" s="9"/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17" t="s">
        <v>140</v>
      </c>
      <c r="G42" s="9">
        <f>H42+I42</f>
        <v>100000</v>
      </c>
      <c r="H42" s="9">
        <v>100000</v>
      </c>
      <c r="I42" s="31">
        <v>0</v>
      </c>
      <c r="J42" s="9"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17" t="s">
        <v>141</v>
      </c>
      <c r="G43" s="41">
        <f>H43</f>
        <v>15000</v>
      </c>
      <c r="H43" s="41">
        <v>15000</v>
      </c>
      <c r="I43" s="41">
        <v>0</v>
      </c>
      <c r="J43" s="41"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17" t="s">
        <v>142</v>
      </c>
      <c r="G44" s="9">
        <f>H44</f>
        <v>330000</v>
      </c>
      <c r="H44" s="21">
        <f>300000+30000</f>
        <v>330000</v>
      </c>
      <c r="I44" s="29">
        <v>0</v>
      </c>
      <c r="J44" s="9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>
      <c r="A45" s="25" t="s">
        <v>107</v>
      </c>
      <c r="B45" s="23"/>
      <c r="C45" s="25"/>
      <c r="D45" s="84" t="s">
        <v>110</v>
      </c>
      <c r="E45" s="84"/>
      <c r="F45" s="26"/>
      <c r="G45" s="35"/>
      <c r="H45" s="35"/>
      <c r="I45" s="34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>
      <c r="A46" s="25" t="s">
        <v>107</v>
      </c>
      <c r="B46" s="23"/>
      <c r="C46" s="25"/>
      <c r="D46" s="84" t="s">
        <v>110</v>
      </c>
      <c r="E46" s="84"/>
      <c r="F46" s="26"/>
      <c r="G46" s="27">
        <f>G47+G48</f>
        <v>4760000</v>
      </c>
      <c r="H46" s="27">
        <f>H47+H48</f>
        <v>4760000</v>
      </c>
      <c r="I46" s="28">
        <f>I47+I48</f>
        <v>0</v>
      </c>
      <c r="J46" s="27">
        <f>J47+J48</f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17" t="s">
        <v>131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17" t="s">
        <v>131</v>
      </c>
      <c r="G48" s="9">
        <f>H48</f>
        <v>3850000</v>
      </c>
      <c r="H48" s="21">
        <f>3800000+50000</f>
        <v>3850000</v>
      </c>
      <c r="I48" s="29">
        <f>J48</f>
        <v>0</v>
      </c>
      <c r="J48" s="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>
      <c r="A50" s="25" t="s">
        <v>68</v>
      </c>
      <c r="B50" s="23"/>
      <c r="C50" s="25"/>
      <c r="D50" s="78" t="s">
        <v>69</v>
      </c>
      <c r="E50" s="79"/>
      <c r="F50" s="26"/>
      <c r="G50" s="27">
        <f>G58</f>
        <v>2350000</v>
      </c>
      <c r="H50" s="27">
        <f>H58</f>
        <v>2350000</v>
      </c>
      <c r="I50" s="27">
        <f>I62+I59</f>
        <v>0</v>
      </c>
      <c r="J50" s="27">
        <f>J62+J59</f>
        <v>0</v>
      </c>
    </row>
    <row r="51" spans="1:26" s="2" customFormat="1" ht="12" hidden="1" customHeight="1">
      <c r="A51" s="20"/>
      <c r="B51" s="10"/>
      <c r="C51" s="20"/>
      <c r="D51" s="57"/>
      <c r="E51" s="58"/>
      <c r="F51" s="17"/>
      <c r="G51" s="9"/>
      <c r="H51" s="21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>
      <c r="A52" s="37"/>
      <c r="B52" s="37"/>
      <c r="C52" s="37"/>
      <c r="D52" s="59"/>
      <c r="E52" s="58"/>
      <c r="F52" s="17"/>
      <c r="G52" s="38"/>
      <c r="H52" s="38"/>
      <c r="I52" s="38"/>
      <c r="J52" s="38"/>
    </row>
    <row r="53" spans="1:26" s="7" customFormat="1" ht="12" hidden="1" customHeight="1">
      <c r="A53" s="37"/>
      <c r="B53" s="37"/>
      <c r="C53" s="37"/>
      <c r="D53" s="59"/>
      <c r="E53" s="60"/>
      <c r="F53" s="17"/>
      <c r="G53" s="38"/>
      <c r="H53" s="38"/>
      <c r="I53" s="38"/>
      <c r="J53" s="38"/>
    </row>
    <row r="54" spans="1:26" s="7" customFormat="1" ht="12" hidden="1" customHeight="1">
      <c r="A54" s="37"/>
      <c r="B54" s="37"/>
      <c r="C54" s="37"/>
      <c r="D54" s="59"/>
      <c r="E54" s="58"/>
      <c r="F54" s="17"/>
      <c r="G54" s="38"/>
      <c r="H54" s="38"/>
      <c r="I54" s="38"/>
      <c r="J54" s="38"/>
    </row>
    <row r="55" spans="1:26" s="7" customFormat="1" ht="12" hidden="1" customHeight="1">
      <c r="A55" s="37"/>
      <c r="B55" s="37"/>
      <c r="C55" s="37"/>
      <c r="D55" s="59"/>
      <c r="E55" s="58"/>
      <c r="F55" s="17"/>
      <c r="G55" s="38"/>
      <c r="H55" s="38"/>
      <c r="I55" s="38"/>
      <c r="J55" s="38"/>
    </row>
    <row r="56" spans="1:26" s="7" customFormat="1" ht="12" hidden="1" customHeight="1">
      <c r="A56" s="37"/>
      <c r="B56" s="37"/>
      <c r="C56" s="37"/>
      <c r="D56" s="59"/>
      <c r="E56" s="60"/>
      <c r="F56" s="17"/>
      <c r="G56" s="38"/>
      <c r="H56" s="38"/>
      <c r="I56" s="38"/>
      <c r="J56" s="38"/>
    </row>
    <row r="57" spans="1:26" s="2" customFormat="1" ht="1.5" customHeight="1">
      <c r="A57" s="11"/>
      <c r="B57" s="11"/>
      <c r="C57" s="11"/>
      <c r="D57" s="61"/>
      <c r="E57" s="60"/>
      <c r="F57" s="17"/>
      <c r="G57" s="38"/>
      <c r="H57" s="38"/>
      <c r="I57" s="31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>
      <c r="A58" s="23" t="s">
        <v>68</v>
      </c>
      <c r="B58" s="23"/>
      <c r="C58" s="23"/>
      <c r="D58" s="78" t="s">
        <v>69</v>
      </c>
      <c r="E58" s="79"/>
      <c r="F58" s="23"/>
      <c r="G58" s="28">
        <f>H58+I58</f>
        <v>2350000</v>
      </c>
      <c r="H58" s="28">
        <f>H59+H60+H61+H62</f>
        <v>2350000</v>
      </c>
      <c r="I58" s="28">
        <f>I63+I64+I65</f>
        <v>0</v>
      </c>
      <c r="J58" s="28">
        <f>J63+J64+J65</f>
        <v>0</v>
      </c>
    </row>
    <row r="59" spans="1:26" s="5" customFormat="1" ht="99" customHeight="1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143</v>
      </c>
      <c r="F59" s="15" t="s">
        <v>144</v>
      </c>
      <c r="G59" s="9">
        <f>H59</f>
        <v>1850000</v>
      </c>
      <c r="H59" s="9">
        <f>1200000+200000+450000</f>
        <v>1850000</v>
      </c>
      <c r="I59" s="31">
        <v>0</v>
      </c>
      <c r="J59" s="9">
        <v>0</v>
      </c>
    </row>
    <row r="60" spans="1:26" s="5" customFormat="1" ht="84.75" customHeight="1">
      <c r="A60" s="11" t="s">
        <v>60</v>
      </c>
      <c r="B60" s="11" t="s">
        <v>61</v>
      </c>
      <c r="C60" s="11" t="s">
        <v>10</v>
      </c>
      <c r="D60" s="12" t="s">
        <v>62</v>
      </c>
      <c r="E60" s="70" t="s">
        <v>156</v>
      </c>
      <c r="F60" s="15" t="s">
        <v>157</v>
      </c>
      <c r="G60" s="9">
        <v>300000</v>
      </c>
      <c r="H60" s="9">
        <v>300000</v>
      </c>
      <c r="I60" s="31">
        <v>0</v>
      </c>
      <c r="J60" s="9">
        <v>0</v>
      </c>
    </row>
    <row r="61" spans="1:26" s="5" customFormat="1" ht="84.75" customHeight="1">
      <c r="A61" s="11" t="s">
        <v>60</v>
      </c>
      <c r="B61" s="11" t="s">
        <v>61</v>
      </c>
      <c r="C61" s="11" t="s">
        <v>10</v>
      </c>
      <c r="D61" s="12" t="s">
        <v>62</v>
      </c>
      <c r="E61" s="70" t="s">
        <v>178</v>
      </c>
      <c r="F61" s="15" t="s">
        <v>179</v>
      </c>
      <c r="G61" s="9">
        <v>120000</v>
      </c>
      <c r="H61" s="9">
        <v>120000</v>
      </c>
      <c r="I61" s="31">
        <v>0</v>
      </c>
      <c r="J61" s="9">
        <v>0</v>
      </c>
    </row>
    <row r="62" spans="1:26" s="7" customFormat="1" ht="102" customHeight="1">
      <c r="A62" s="11" t="s">
        <v>60</v>
      </c>
      <c r="B62" s="11" t="s">
        <v>61</v>
      </c>
      <c r="C62" s="11" t="s">
        <v>10</v>
      </c>
      <c r="D62" s="12" t="s">
        <v>62</v>
      </c>
      <c r="E62" s="13" t="s">
        <v>151</v>
      </c>
      <c r="F62" s="15" t="s">
        <v>152</v>
      </c>
      <c r="G62" s="38">
        <v>80000</v>
      </c>
      <c r="H62" s="38">
        <v>80000</v>
      </c>
      <c r="I62" s="38">
        <v>0</v>
      </c>
      <c r="J62" s="38">
        <v>0</v>
      </c>
    </row>
    <row r="63" spans="1:26" s="2" customFormat="1" ht="60" hidden="1" customHeight="1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24" hidden="1" customHeight="1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9" hidden="1" customHeight="1">
      <c r="A65" s="11"/>
      <c r="B65" s="11"/>
      <c r="C65" s="11"/>
      <c r="D65" s="12"/>
      <c r="E65" s="13"/>
      <c r="F65" s="15"/>
      <c r="G65" s="9"/>
      <c r="H65" s="9"/>
      <c r="I65" s="31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1.5" customHeight="1">
      <c r="A66" s="87" t="s">
        <v>91</v>
      </c>
      <c r="B66" s="88"/>
      <c r="C66" s="88"/>
      <c r="D66" s="88"/>
      <c r="E66" s="88"/>
      <c r="F66" s="88"/>
      <c r="G66" s="27">
        <f>G46+G40+G13+G50</f>
        <v>31271552</v>
      </c>
      <c r="H66" s="27">
        <f>H50+H46+H40+H13</f>
        <v>30574552</v>
      </c>
      <c r="I66" s="27">
        <f>I46+I40+I13</f>
        <v>697000</v>
      </c>
      <c r="J66" s="27">
        <f>J46+J40+J13</f>
        <v>478000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D67" s="3"/>
      <c r="I67" s="77"/>
      <c r="J67" s="7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D68" s="3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72" customFormat="1" ht="18.75">
      <c r="D69" s="73"/>
      <c r="E69" s="42"/>
      <c r="F69" s="74"/>
      <c r="G69" s="75"/>
      <c r="H69" s="75"/>
      <c r="K69" s="76"/>
      <c r="L69" s="76"/>
      <c r="M69" s="76"/>
      <c r="N69" s="76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>
      <c r="D70" s="3"/>
    </row>
    <row r="71" spans="1:26">
      <c r="D71" s="3"/>
    </row>
    <row r="72" spans="1:26">
      <c r="D72" s="3"/>
    </row>
    <row r="73" spans="1:26">
      <c r="D73" s="3"/>
    </row>
    <row r="74" spans="1:26">
      <c r="D74" s="3"/>
    </row>
    <row r="75" spans="1:26">
      <c r="D75" s="3"/>
    </row>
    <row r="76" spans="1:26">
      <c r="D76" s="3"/>
    </row>
    <row r="77" spans="1:26">
      <c r="D77" s="3"/>
    </row>
    <row r="78" spans="1:26">
      <c r="D78" s="3"/>
    </row>
  </sheetData>
  <mergeCells count="25">
    <mergeCell ref="H2:J2"/>
    <mergeCell ref="D6:G6"/>
    <mergeCell ref="H4:J4"/>
    <mergeCell ref="D12:E12"/>
    <mergeCell ref="D39:E39"/>
    <mergeCell ref="D46:E46"/>
    <mergeCell ref="H3:J3"/>
    <mergeCell ref="H10:H11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D50:E50"/>
    <mergeCell ref="G10:G11"/>
    <mergeCell ref="F10:F11"/>
    <mergeCell ref="D40:E40"/>
    <mergeCell ref="D13:E13"/>
    <mergeCell ref="A66:F66"/>
    <mergeCell ref="D58:E58"/>
    <mergeCell ref="D45:E45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2024-10-18T11:24:38Z</cp:lastPrinted>
  <dcterms:created xsi:type="dcterms:W3CDTF">2006-03-01T06:56:57Z</dcterms:created>
  <dcterms:modified xsi:type="dcterms:W3CDTF">2024-10-23T12:16:15Z</dcterms:modified>
</cp:coreProperties>
</file>