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озпорядження\2024\"/>
    </mc:Choice>
  </mc:AlternateContent>
  <xr:revisionPtr revIDLastSave="0" documentId="8_{44652A9C-8AFA-4F80-9F24-59B19A98227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Восстановл_Лист1" sheetId="1" r:id="rId1"/>
  </sheets>
  <definedNames>
    <definedName name="_xlnm._FilterDatabase" localSheetId="0" hidden="1">Восстановл_Лист1!$G$12:$G$26</definedName>
    <definedName name="_xlnm.Print_Area" localSheetId="0">Восстановл_Лист1!$A$1:$F$30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D16" i="1"/>
  <c r="C16" i="1" s="1"/>
  <c r="M17" i="1"/>
  <c r="E14" i="1"/>
  <c r="E13" i="1"/>
  <c r="N13" i="1" s="1"/>
  <c r="F14" i="1"/>
  <c r="N17" i="1"/>
  <c r="N16" i="1"/>
  <c r="C15" i="1"/>
  <c r="D23" i="1"/>
  <c r="M23" i="1"/>
  <c r="I23" i="1"/>
  <c r="E23" i="1"/>
  <c r="C23" i="1" s="1"/>
  <c r="L23" i="1" s="1"/>
  <c r="H15" i="1"/>
  <c r="H16" i="1"/>
  <c r="I14" i="1"/>
  <c r="I13" i="1" s="1"/>
  <c r="I18" i="1" s="1"/>
  <c r="J14" i="1"/>
  <c r="J13" i="1" s="1"/>
  <c r="J18" i="1" s="1"/>
  <c r="K17" i="1"/>
  <c r="K14" i="1"/>
  <c r="M15" i="1"/>
  <c r="N15" i="1"/>
  <c r="O15" i="1"/>
  <c r="O16" i="1"/>
  <c r="H17" i="1"/>
  <c r="L19" i="1"/>
  <c r="M19" i="1"/>
  <c r="N19" i="1"/>
  <c r="O19" i="1"/>
  <c r="L20" i="1"/>
  <c r="M20" i="1"/>
  <c r="N20" i="1"/>
  <c r="O20" i="1"/>
  <c r="J23" i="1"/>
  <c r="H23" i="1" s="1"/>
  <c r="I24" i="1"/>
  <c r="I22" i="1" s="1"/>
  <c r="J24" i="1"/>
  <c r="I25" i="1"/>
  <c r="J25" i="1"/>
  <c r="F23" i="1"/>
  <c r="O23" i="1"/>
  <c r="F24" i="1"/>
  <c r="O24" i="1"/>
  <c r="K23" i="1"/>
  <c r="K22" i="1" s="1"/>
  <c r="K21" i="1" s="1"/>
  <c r="K26" i="1" s="1"/>
  <c r="K24" i="1"/>
  <c r="K13" i="1"/>
  <c r="K18" i="1" s="1"/>
  <c r="K25" i="1"/>
  <c r="D24" i="1"/>
  <c r="E24" i="1"/>
  <c r="N24" i="1"/>
  <c r="O17" i="1"/>
  <c r="E25" i="1"/>
  <c r="N25" i="1" s="1"/>
  <c r="L15" i="1"/>
  <c r="H14" i="1"/>
  <c r="H13" i="1" s="1"/>
  <c r="H18" i="1" s="1"/>
  <c r="D25" i="1"/>
  <c r="D22" i="1"/>
  <c r="D21" i="1" s="1"/>
  <c r="C17" i="1"/>
  <c r="C25" i="1" s="1"/>
  <c r="D14" i="1"/>
  <c r="D13" i="1"/>
  <c r="M14" i="1"/>
  <c r="M16" i="1"/>
  <c r="N14" i="1"/>
  <c r="C24" i="1"/>
  <c r="L17" i="1"/>
  <c r="D26" i="1"/>
  <c r="M25" i="1"/>
  <c r="I26" i="1" l="1"/>
  <c r="M22" i="1"/>
  <c r="I21" i="1"/>
  <c r="C14" i="1"/>
  <c r="L16" i="1"/>
  <c r="M21" i="1"/>
  <c r="H22" i="1"/>
  <c r="N23" i="1"/>
  <c r="O14" i="1"/>
  <c r="E18" i="1"/>
  <c r="N18" i="1" s="1"/>
  <c r="E22" i="1"/>
  <c r="J22" i="1"/>
  <c r="J21" i="1" s="1"/>
  <c r="J26" i="1" s="1"/>
  <c r="M13" i="1"/>
  <c r="M26" i="1"/>
  <c r="H24" i="1"/>
  <c r="L24" i="1" s="1"/>
  <c r="D18" i="1"/>
  <c r="M18" i="1" s="1"/>
  <c r="M24" i="1"/>
  <c r="F13" i="1"/>
  <c r="F18" i="1" s="1"/>
  <c r="O18" i="1" s="1"/>
  <c r="O25" i="1"/>
  <c r="F22" i="1"/>
  <c r="C22" i="1"/>
  <c r="C26" i="1" s="1"/>
  <c r="L25" i="1"/>
  <c r="C21" i="1"/>
  <c r="H26" i="1" l="1"/>
  <c r="H21" i="1"/>
  <c r="L21" i="1" s="1"/>
  <c r="L26" i="1"/>
  <c r="C13" i="1"/>
  <c r="L14" i="1"/>
  <c r="N22" i="1"/>
  <c r="E21" i="1"/>
  <c r="O13" i="1"/>
  <c r="O22" i="1"/>
  <c r="F21" i="1"/>
  <c r="L22" i="1"/>
  <c r="N21" i="1" l="1"/>
  <c r="E26" i="1"/>
  <c r="N26" i="1" s="1"/>
  <c r="C18" i="1"/>
  <c r="L18" i="1" s="1"/>
  <c r="L13" i="1"/>
  <c r="F26" i="1"/>
  <c r="O26" i="1" s="1"/>
  <c r="O21" i="1"/>
</calcChain>
</file>

<file path=xl/sharedStrings.xml><?xml version="1.0" encoding="utf-8"?>
<sst xmlns="http://schemas.openxmlformats.org/spreadsheetml/2006/main" count="31" uniqueCount="29">
  <si>
    <t>(грн.)</t>
  </si>
  <si>
    <t>Код</t>
  </si>
  <si>
    <t xml:space="preserve">Назва </t>
  </si>
  <si>
    <t>Загальний фонд</t>
  </si>
  <si>
    <t>Спеціальний фонд</t>
  </si>
  <si>
    <t>Разом</t>
  </si>
  <si>
    <t>1</t>
  </si>
  <si>
    <t>2</t>
  </si>
  <si>
    <t>3</t>
  </si>
  <si>
    <t>4</t>
  </si>
  <si>
    <t>5</t>
  </si>
  <si>
    <t>6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</si>
  <si>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</si>
  <si>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</si>
  <si>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</si>
  <si>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</si>
  <si>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Всього за типом кредитора</t>
  </si>
  <si>
    <t>Фінансування за активними операціями</t>
  </si>
  <si>
    <t>Всього за типом боргового зобов'язання</t>
  </si>
  <si>
    <t xml:space="preserve">Кошти, що передаються із загального фонду бюджету до бюджету розвитку (спеціального фонду)  </t>
  </si>
  <si>
    <t>Зміни обсягів бюджетних коштів</t>
  </si>
  <si>
    <t xml:space="preserve">Кошти, що передаються із загального фонду бюджету до бюджету розвитку (спеціального фонду) </t>
  </si>
  <si>
    <t>Всього</t>
  </si>
  <si>
    <t>у т.ч. бюджет розвитку</t>
  </si>
  <si>
    <t>"Фінансування бюджету  територіальної громади на 2024 рік"</t>
  </si>
  <si>
    <t>до розпорядження</t>
  </si>
  <si>
    <t>Рожищенської міської ради</t>
  </si>
  <si>
    <t>від 08  травня №74 -рв</t>
  </si>
  <si>
    <t>Додаток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</si>
</sst>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MS Sans Serif"/>
      <charset val="204"/>
    </font>
    <font>
      <sz val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8.050000000000000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.8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7">
    <xf numFmtId="0" fontId="0" fillId="0" borderId="0" xfId="0" applyNumberFormat="1" applyFill="1" applyBorder="1" applyAlignment="1" applyProtection="1"/>
    <xf numFmtId="0" fontId="9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indent="2"/>
    </xf>
    <xf numFmtId="0" fontId="15" fillId="0" borderId="0" xfId="0" applyFont="1" applyAlignment="1">
      <alignment horizontal="left" indent="2"/>
    </xf>
    <xf numFmtId="2" fontId="13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4" fontId="19" fillId="0" borderId="0" xfId="0" applyNumberFormat="1" applyFont="1" applyFill="1" applyAlignment="1">
      <alignment horizontal="right" vertical="center"/>
    </xf>
    <xf numFmtId="4" fontId="19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/>
    </xf>
    <xf numFmtId="14" fontId="20" fillId="0" borderId="0" xfId="1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Звичайний_Восстановл_Лист1" xfId="1" xr:uid="{00000000-0005-0000-0000-000000000000}"/>
    <cellStyle name="Обычный" xfId="0" builtinId="0"/>
    <cellStyle name="Стиль 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32"/>
  <sheetViews>
    <sheetView tabSelected="1" topLeftCell="A10" zoomScaleNormal="100" zoomScaleSheetLayoutView="100" workbookViewId="0">
      <selection activeCell="R16" sqref="R16"/>
    </sheetView>
  </sheetViews>
  <sheetFormatPr defaultColWidth="11.44140625" defaultRowHeight="13.2" x14ac:dyDescent="0.25"/>
  <cols>
    <col min="1" max="1" width="9.109375" style="2" customWidth="1"/>
    <col min="2" max="2" width="33.33203125" style="2" customWidth="1"/>
    <col min="3" max="3" width="11.88671875" style="2" customWidth="1"/>
    <col min="4" max="4" width="11.6640625" style="2" customWidth="1"/>
    <col min="5" max="5" width="11.44140625" style="2" customWidth="1"/>
    <col min="6" max="6" width="13.44140625" style="2" customWidth="1"/>
    <col min="7" max="16" width="11.44140625" style="2" hidden="1" customWidth="1"/>
    <col min="17" max="17" width="13" style="2" customWidth="1"/>
    <col min="18" max="18" width="12.5546875" style="2" customWidth="1"/>
    <col min="19" max="19" width="11.44140625" style="2"/>
    <col min="20" max="20" width="12.44140625" style="2" customWidth="1"/>
    <col min="21" max="21" width="17.88671875" style="2" customWidth="1"/>
    <col min="22" max="16384" width="11.44140625" style="2"/>
  </cols>
  <sheetData>
    <row r="1" spans="1:20" s="4" customFormat="1" x14ac:dyDescent="0.25">
      <c r="D1" s="38"/>
      <c r="E1" s="43" t="s">
        <v>28</v>
      </c>
      <c r="F1" s="43"/>
      <c r="G1" s="1"/>
      <c r="H1" s="1"/>
      <c r="I1" s="1"/>
      <c r="J1" s="2"/>
      <c r="K1" s="2"/>
      <c r="L1" s="1"/>
      <c r="M1" s="1"/>
      <c r="N1" s="1"/>
      <c r="O1" s="2"/>
      <c r="P1" s="2"/>
    </row>
    <row r="2" spans="1:20" s="4" customFormat="1" ht="15.75" customHeight="1" x14ac:dyDescent="0.25">
      <c r="D2" s="41"/>
      <c r="E2" s="43" t="s">
        <v>25</v>
      </c>
      <c r="F2" s="43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1:20" s="4" customFormat="1" ht="15.75" customHeight="1" x14ac:dyDescent="0.25">
      <c r="D3" s="44" t="s">
        <v>26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0" ht="15.75" customHeight="1" x14ac:dyDescent="0.25">
      <c r="E4" s="42" t="s">
        <v>27</v>
      </c>
      <c r="F4" s="42"/>
      <c r="G4" s="1"/>
      <c r="H4" s="1"/>
      <c r="I4" s="1"/>
      <c r="J4" s="1"/>
      <c r="K4" s="1"/>
      <c r="L4" s="1"/>
      <c r="M4" s="1"/>
      <c r="N4" s="1"/>
    </row>
    <row r="5" spans="1:20" s="29" customFormat="1" ht="15.75" customHeight="1" x14ac:dyDescent="0.25">
      <c r="E5" s="30"/>
      <c r="F5" s="30"/>
      <c r="G5" s="1"/>
      <c r="H5" s="1"/>
      <c r="I5" s="1"/>
      <c r="J5" s="1"/>
      <c r="K5" s="1"/>
      <c r="L5" s="1"/>
      <c r="M5" s="1"/>
      <c r="N5" s="1"/>
      <c r="O5" s="2"/>
      <c r="P5" s="2"/>
    </row>
    <row r="6" spans="1:20" s="31" customFormat="1" ht="48.75" customHeight="1" x14ac:dyDescent="0.25">
      <c r="A6" s="45" t="s">
        <v>24</v>
      </c>
      <c r="B6" s="45"/>
      <c r="C6" s="45"/>
      <c r="D6" s="45"/>
      <c r="E6" s="45"/>
      <c r="F6" s="45"/>
      <c r="G6" s="4"/>
      <c r="H6" s="4"/>
      <c r="I6" s="4"/>
      <c r="J6" s="4"/>
      <c r="K6" s="4"/>
      <c r="L6" s="4"/>
      <c r="M6" s="4"/>
      <c r="N6" s="4"/>
      <c r="O6" s="4"/>
      <c r="P6" s="4"/>
      <c r="Q6" s="39"/>
    </row>
    <row r="8" spans="1:20" x14ac:dyDescent="0.25">
      <c r="F8" s="12" t="s">
        <v>0</v>
      </c>
    </row>
    <row r="9" spans="1:20" x14ac:dyDescent="0.25">
      <c r="A9" s="46" t="s">
        <v>1</v>
      </c>
      <c r="B9" s="46" t="s">
        <v>2</v>
      </c>
      <c r="C9" s="46" t="s">
        <v>22</v>
      </c>
      <c r="D9" s="46" t="s">
        <v>3</v>
      </c>
      <c r="E9" s="46" t="s">
        <v>4</v>
      </c>
      <c r="F9" s="46"/>
      <c r="I9" s="10"/>
    </row>
    <row r="10" spans="1:20" x14ac:dyDescent="0.25">
      <c r="A10" s="46"/>
      <c r="B10" s="46"/>
      <c r="C10" s="46"/>
      <c r="D10" s="46"/>
      <c r="E10" s="46" t="s">
        <v>5</v>
      </c>
      <c r="F10" s="46" t="s">
        <v>23</v>
      </c>
    </row>
    <row r="11" spans="1:20" x14ac:dyDescent="0.25">
      <c r="A11" s="46"/>
      <c r="B11" s="46"/>
      <c r="C11" s="46"/>
      <c r="D11" s="46"/>
      <c r="E11" s="46"/>
      <c r="F11" s="46"/>
    </row>
    <row r="12" spans="1:20" s="3" customFormat="1" ht="10.5" customHeight="1" x14ac:dyDescent="0.25">
      <c r="A12" s="13" t="s">
        <v>6</v>
      </c>
      <c r="B12" s="14" t="s">
        <v>7</v>
      </c>
      <c r="C12" s="13" t="s">
        <v>11</v>
      </c>
      <c r="D12" s="14" t="s">
        <v>8</v>
      </c>
      <c r="E12" s="14" t="s">
        <v>9</v>
      </c>
      <c r="F12" s="14" t="s">
        <v>10</v>
      </c>
    </row>
    <row r="13" spans="1:20" ht="31.5" customHeight="1" x14ac:dyDescent="0.25">
      <c r="A13" s="15">
        <v>200000</v>
      </c>
      <c r="B13" s="16" t="s">
        <v>12</v>
      </c>
      <c r="C13" s="17">
        <f>C14</f>
        <v>22085499.599999998</v>
      </c>
      <c r="D13" s="17">
        <f>D14</f>
        <v>20194462.599999998</v>
      </c>
      <c r="E13" s="17">
        <f>E14</f>
        <v>1891037</v>
      </c>
      <c r="F13" s="17">
        <f>F14</f>
        <v>1891037</v>
      </c>
      <c r="G13" s="2">
        <v>1</v>
      </c>
      <c r="H13" s="17">
        <f>H14</f>
        <v>0</v>
      </c>
      <c r="I13" s="17">
        <f>I14</f>
        <v>0</v>
      </c>
      <c r="J13" s="17">
        <f>J14</f>
        <v>0</v>
      </c>
      <c r="K13" s="17">
        <f>K14</f>
        <v>0</v>
      </c>
      <c r="L13" s="17">
        <f>C13-H13</f>
        <v>22085499.599999998</v>
      </c>
      <c r="M13" s="17">
        <f>D13-I13</f>
        <v>20194462.599999998</v>
      </c>
      <c r="N13" s="17">
        <f>E13-J13</f>
        <v>1891037</v>
      </c>
      <c r="O13" s="17">
        <f>F13-K13</f>
        <v>1891037</v>
      </c>
      <c r="R13" s="6"/>
      <c r="S13" s="6"/>
      <c r="T13" s="6"/>
    </row>
    <row r="14" spans="1:20" ht="33" customHeight="1" x14ac:dyDescent="0.25">
      <c r="A14" s="18">
        <v>208000</v>
      </c>
      <c r="B14" s="19" t="s">
        <v>13</v>
      </c>
      <c r="C14" s="17">
        <f>C15-C16+C17</f>
        <v>22085499.599999998</v>
      </c>
      <c r="D14" s="17">
        <f>D15-D16+D17</f>
        <v>20194462.599999998</v>
      </c>
      <c r="E14" s="17">
        <f>E15-E16+E17</f>
        <v>1891037</v>
      </c>
      <c r="F14" s="17">
        <f>F15-F16+F17</f>
        <v>1891037</v>
      </c>
      <c r="G14" s="2">
        <v>1</v>
      </c>
      <c r="H14" s="17">
        <f>H15-H16</f>
        <v>0</v>
      </c>
      <c r="I14" s="17">
        <f>I15-I16+I17</f>
        <v>0</v>
      </c>
      <c r="J14" s="17">
        <f>J15-J16+J17</f>
        <v>0</v>
      </c>
      <c r="K14" s="17">
        <f>K15-K16+K17</f>
        <v>0</v>
      </c>
      <c r="L14" s="17">
        <f t="shared" ref="L14:L26" si="0">C14-H14</f>
        <v>22085499.599999998</v>
      </c>
      <c r="M14" s="17">
        <f t="shared" ref="M14:M26" si="1">D14-I14</f>
        <v>20194462.599999998</v>
      </c>
      <c r="N14" s="17">
        <f t="shared" ref="N14:N26" si="2">E14-J14</f>
        <v>1891037</v>
      </c>
      <c r="O14" s="17">
        <f t="shared" ref="O14:O26" si="3">F14-K14</f>
        <v>1891037</v>
      </c>
    </row>
    <row r="15" spans="1:20" ht="15" customHeight="1" x14ac:dyDescent="0.25">
      <c r="A15" s="20">
        <v>208100</v>
      </c>
      <c r="B15" s="21" t="s">
        <v>14</v>
      </c>
      <c r="C15" s="22">
        <f>D15+E15</f>
        <v>26880955.309999999</v>
      </c>
      <c r="D15" s="22">
        <v>25109022.489999998</v>
      </c>
      <c r="E15" s="11">
        <v>1771932.82</v>
      </c>
      <c r="F15" s="11">
        <v>903268.73</v>
      </c>
      <c r="H15" s="22">
        <f>I15+J15</f>
        <v>0</v>
      </c>
      <c r="I15" s="22"/>
      <c r="J15" s="11"/>
      <c r="K15" s="11"/>
      <c r="L15" s="17">
        <f t="shared" si="0"/>
        <v>26880955.309999999</v>
      </c>
      <c r="M15" s="17">
        <f t="shared" si="1"/>
        <v>25109022.489999998</v>
      </c>
      <c r="N15" s="17">
        <f t="shared" si="2"/>
        <v>1771932.82</v>
      </c>
      <c r="O15" s="17">
        <f t="shared" si="3"/>
        <v>903268.73</v>
      </c>
      <c r="Q15" s="10"/>
      <c r="R15" s="28"/>
      <c r="S15" s="26"/>
      <c r="T15" s="27"/>
    </row>
    <row r="16" spans="1:20" s="37" customFormat="1" ht="16.5" customHeight="1" x14ac:dyDescent="0.25">
      <c r="A16" s="32">
        <v>208200</v>
      </c>
      <c r="B16" s="33" t="s">
        <v>15</v>
      </c>
      <c r="C16" s="34">
        <f>D16+E16</f>
        <v>4795455.71</v>
      </c>
      <c r="D16" s="34">
        <f>3363717.49-135000-5194.6-200000</f>
        <v>3023522.89</v>
      </c>
      <c r="E16" s="35">
        <v>1771932.82</v>
      </c>
      <c r="F16" s="35">
        <v>903268.73</v>
      </c>
      <c r="G16" s="2"/>
      <c r="H16" s="22">
        <f>I16+J16</f>
        <v>0</v>
      </c>
      <c r="I16" s="22"/>
      <c r="J16" s="11"/>
      <c r="K16" s="11"/>
      <c r="L16" s="17">
        <f t="shared" si="0"/>
        <v>4795455.71</v>
      </c>
      <c r="M16" s="17">
        <f t="shared" si="1"/>
        <v>3023522.89</v>
      </c>
      <c r="N16" s="17">
        <f t="shared" si="2"/>
        <v>1771932.82</v>
      </c>
      <c r="O16" s="17">
        <f t="shared" si="3"/>
        <v>903268.73</v>
      </c>
      <c r="P16" s="2"/>
      <c r="Q16" s="36"/>
      <c r="R16" s="36"/>
      <c r="S16" s="36"/>
    </row>
    <row r="17" spans="1:19" s="4" customFormat="1" ht="50.25" customHeight="1" x14ac:dyDescent="0.25">
      <c r="A17" s="18">
        <v>208400</v>
      </c>
      <c r="B17" s="19" t="s">
        <v>19</v>
      </c>
      <c r="C17" s="17">
        <f>-(D17+E17)</f>
        <v>0</v>
      </c>
      <c r="D17" s="8">
        <v>-1891037</v>
      </c>
      <c r="E17" s="8">
        <v>1891037</v>
      </c>
      <c r="F17" s="8">
        <v>1891037</v>
      </c>
      <c r="G17" s="4">
        <v>1</v>
      </c>
      <c r="H17" s="17">
        <f>I17+J17</f>
        <v>0</v>
      </c>
      <c r="I17" s="8"/>
      <c r="J17" s="8"/>
      <c r="K17" s="8">
        <f>J17</f>
        <v>0</v>
      </c>
      <c r="L17" s="17">
        <f t="shared" si="0"/>
        <v>0</v>
      </c>
      <c r="M17" s="17">
        <f t="shared" si="1"/>
        <v>-1891037</v>
      </c>
      <c r="N17" s="17">
        <f t="shared" si="2"/>
        <v>1891037</v>
      </c>
      <c r="O17" s="17">
        <f t="shared" si="3"/>
        <v>1891037</v>
      </c>
      <c r="Q17" s="2"/>
      <c r="R17" s="2"/>
      <c r="S17" s="2"/>
    </row>
    <row r="18" spans="1:19" x14ac:dyDescent="0.25">
      <c r="A18" s="5"/>
      <c r="B18" s="23" t="s">
        <v>16</v>
      </c>
      <c r="C18" s="24">
        <f>C13</f>
        <v>22085499.599999998</v>
      </c>
      <c r="D18" s="24">
        <f>D13</f>
        <v>20194462.599999998</v>
      </c>
      <c r="E18" s="24">
        <f>E13</f>
        <v>1891037</v>
      </c>
      <c r="F18" s="24">
        <f>F13</f>
        <v>1891037</v>
      </c>
      <c r="G18" s="2">
        <v>1</v>
      </c>
      <c r="H18" s="24">
        <f>H13</f>
        <v>0</v>
      </c>
      <c r="I18" s="24">
        <f>I13</f>
        <v>0</v>
      </c>
      <c r="J18" s="24">
        <f>J13</f>
        <v>0</v>
      </c>
      <c r="K18" s="24">
        <f>K13</f>
        <v>0</v>
      </c>
      <c r="L18" s="17">
        <f t="shared" si="0"/>
        <v>22085499.599999998</v>
      </c>
      <c r="M18" s="17">
        <f t="shared" si="1"/>
        <v>20194462.599999998</v>
      </c>
      <c r="N18" s="17">
        <f t="shared" si="2"/>
        <v>1891037</v>
      </c>
      <c r="O18" s="17">
        <f t="shared" si="3"/>
        <v>1891037</v>
      </c>
    </row>
    <row r="19" spans="1:19" hidden="1" x14ac:dyDescent="0.25">
      <c r="B19" s="6"/>
      <c r="C19" s="9"/>
      <c r="D19" s="9"/>
      <c r="E19" s="9"/>
      <c r="F19" s="9"/>
      <c r="H19" s="9"/>
      <c r="I19" s="9"/>
      <c r="J19" s="9"/>
      <c r="K19" s="9"/>
      <c r="L19" s="17">
        <f t="shared" si="0"/>
        <v>0</v>
      </c>
      <c r="M19" s="17">
        <f t="shared" si="1"/>
        <v>0</v>
      </c>
      <c r="N19" s="17">
        <f t="shared" si="2"/>
        <v>0</v>
      </c>
      <c r="O19" s="17">
        <f t="shared" si="3"/>
        <v>0</v>
      </c>
    </row>
    <row r="20" spans="1:19" hidden="1" x14ac:dyDescent="0.25">
      <c r="B20" s="6"/>
      <c r="C20" s="9"/>
      <c r="D20" s="9"/>
      <c r="E20" s="9"/>
      <c r="F20" s="9"/>
      <c r="H20" s="9"/>
      <c r="I20" s="9"/>
      <c r="J20" s="9"/>
      <c r="K20" s="9"/>
      <c r="L20" s="17">
        <f t="shared" si="0"/>
        <v>0</v>
      </c>
      <c r="M20" s="17">
        <f t="shared" si="1"/>
        <v>0</v>
      </c>
      <c r="N20" s="17">
        <f t="shared" si="2"/>
        <v>0</v>
      </c>
      <c r="O20" s="17">
        <f t="shared" si="3"/>
        <v>0</v>
      </c>
    </row>
    <row r="21" spans="1:19" ht="25.2" x14ac:dyDescent="0.25">
      <c r="A21" s="15">
        <v>600000</v>
      </c>
      <c r="B21" s="16" t="s">
        <v>17</v>
      </c>
      <c r="C21" s="17">
        <f>C22</f>
        <v>22085499.599999998</v>
      </c>
      <c r="D21" s="17">
        <f>D22</f>
        <v>20194462.599999998</v>
      </c>
      <c r="E21" s="17">
        <f>E22</f>
        <v>1891037</v>
      </c>
      <c r="F21" s="17">
        <f>F22</f>
        <v>1891037</v>
      </c>
      <c r="G21" s="2">
        <v>1</v>
      </c>
      <c r="H21" s="17">
        <f>H22</f>
        <v>0</v>
      </c>
      <c r="I21" s="17">
        <f>I22</f>
        <v>0</v>
      </c>
      <c r="J21" s="17">
        <f>J22</f>
        <v>0</v>
      </c>
      <c r="K21" s="17">
        <f>K22</f>
        <v>0</v>
      </c>
      <c r="L21" s="17">
        <f t="shared" si="0"/>
        <v>22085499.599999998</v>
      </c>
      <c r="M21" s="17">
        <f t="shared" si="1"/>
        <v>20194462.599999998</v>
      </c>
      <c r="N21" s="17">
        <f t="shared" si="2"/>
        <v>1891037</v>
      </c>
      <c r="O21" s="17">
        <f t="shared" si="3"/>
        <v>1891037</v>
      </c>
    </row>
    <row r="22" spans="1:19" ht="18" customHeight="1" x14ac:dyDescent="0.25">
      <c r="A22" s="18">
        <v>602000</v>
      </c>
      <c r="B22" s="19" t="s">
        <v>20</v>
      </c>
      <c r="C22" s="17">
        <f>C23-C24+C25</f>
        <v>22085499.599999998</v>
      </c>
      <c r="D22" s="17">
        <f>D23-D24+D25</f>
        <v>20194462.599999998</v>
      </c>
      <c r="E22" s="17">
        <f>E23-E24+E25</f>
        <v>1891037</v>
      </c>
      <c r="F22" s="17">
        <f>F23-F24+F25</f>
        <v>1891037</v>
      </c>
      <c r="G22" s="2">
        <v>1</v>
      </c>
      <c r="H22" s="17">
        <f>H23-H24</f>
        <v>0</v>
      </c>
      <c r="I22" s="17">
        <f>I23-I24+I25</f>
        <v>0</v>
      </c>
      <c r="J22" s="17">
        <f>J23-J24+J25</f>
        <v>0</v>
      </c>
      <c r="K22" s="17">
        <f>K23-K24+K25</f>
        <v>0</v>
      </c>
      <c r="L22" s="17">
        <f t="shared" si="0"/>
        <v>22085499.599999998</v>
      </c>
      <c r="M22" s="17">
        <f t="shared" si="1"/>
        <v>20194462.599999998</v>
      </c>
      <c r="N22" s="17">
        <f t="shared" si="2"/>
        <v>1891037</v>
      </c>
      <c r="O22" s="17">
        <f t="shared" si="3"/>
        <v>1891037</v>
      </c>
    </row>
    <row r="23" spans="1:19" ht="15" customHeight="1" x14ac:dyDescent="0.25">
      <c r="A23" s="20">
        <v>602100</v>
      </c>
      <c r="B23" s="21" t="s">
        <v>14</v>
      </c>
      <c r="C23" s="22">
        <f>D23+E23</f>
        <v>26880955.309999999</v>
      </c>
      <c r="D23" s="22">
        <f t="shared" ref="C23:F25" si="4">D15</f>
        <v>25109022.489999998</v>
      </c>
      <c r="E23" s="22">
        <f t="shared" si="4"/>
        <v>1771932.82</v>
      </c>
      <c r="F23" s="22">
        <f t="shared" si="4"/>
        <v>903268.73</v>
      </c>
      <c r="H23" s="22">
        <f>I23+J23</f>
        <v>0</v>
      </c>
      <c r="I23" s="22">
        <f t="shared" ref="I23:K25" si="5">I15</f>
        <v>0</v>
      </c>
      <c r="J23" s="22">
        <f t="shared" si="5"/>
        <v>0</v>
      </c>
      <c r="K23" s="22">
        <f t="shared" si="5"/>
        <v>0</v>
      </c>
      <c r="L23" s="17">
        <f t="shared" si="0"/>
        <v>26880955.309999999</v>
      </c>
      <c r="M23" s="17">
        <f t="shared" si="1"/>
        <v>25109022.489999998</v>
      </c>
      <c r="N23" s="17">
        <f t="shared" si="2"/>
        <v>1771932.82</v>
      </c>
      <c r="O23" s="17">
        <f t="shared" si="3"/>
        <v>903268.73</v>
      </c>
    </row>
    <row r="24" spans="1:19" ht="18.75" customHeight="1" x14ac:dyDescent="0.25">
      <c r="A24" s="20">
        <v>602200</v>
      </c>
      <c r="B24" s="21" t="s">
        <v>15</v>
      </c>
      <c r="C24" s="22">
        <f>D24+E24</f>
        <v>4795455.71</v>
      </c>
      <c r="D24" s="22">
        <f t="shared" si="4"/>
        <v>3023522.89</v>
      </c>
      <c r="E24" s="22">
        <f t="shared" si="4"/>
        <v>1771932.82</v>
      </c>
      <c r="F24" s="22">
        <f t="shared" si="4"/>
        <v>903268.73</v>
      </c>
      <c r="H24" s="22">
        <f>I24+J24</f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  <c r="L24" s="17">
        <f t="shared" si="0"/>
        <v>4795455.71</v>
      </c>
      <c r="M24" s="17">
        <f t="shared" si="1"/>
        <v>3023522.89</v>
      </c>
      <c r="N24" s="17">
        <f t="shared" si="2"/>
        <v>1771932.82</v>
      </c>
      <c r="O24" s="17">
        <f t="shared" si="3"/>
        <v>903268.73</v>
      </c>
    </row>
    <row r="25" spans="1:19" ht="44.25" customHeight="1" x14ac:dyDescent="0.25">
      <c r="A25" s="18">
        <v>602400</v>
      </c>
      <c r="B25" s="19" t="s">
        <v>21</v>
      </c>
      <c r="C25" s="8">
        <f t="shared" si="4"/>
        <v>0</v>
      </c>
      <c r="D25" s="8">
        <f t="shared" si="4"/>
        <v>-1891037</v>
      </c>
      <c r="E25" s="8">
        <f>E17</f>
        <v>1891037</v>
      </c>
      <c r="F25" s="8">
        <f>F17</f>
        <v>1891037</v>
      </c>
      <c r="G25" s="2">
        <v>1</v>
      </c>
      <c r="H25" s="17">
        <v>0</v>
      </c>
      <c r="I25" s="8">
        <f t="shared" si="5"/>
        <v>0</v>
      </c>
      <c r="J25" s="8">
        <f t="shared" si="5"/>
        <v>0</v>
      </c>
      <c r="K25" s="8">
        <f t="shared" si="5"/>
        <v>0</v>
      </c>
      <c r="L25" s="17">
        <f t="shared" si="0"/>
        <v>0</v>
      </c>
      <c r="M25" s="17">
        <f t="shared" si="1"/>
        <v>-1891037</v>
      </c>
      <c r="N25" s="17">
        <f t="shared" si="2"/>
        <v>1891037</v>
      </c>
      <c r="O25" s="17">
        <f t="shared" si="3"/>
        <v>1891037</v>
      </c>
    </row>
    <row r="26" spans="1:19" x14ac:dyDescent="0.25">
      <c r="A26" s="5"/>
      <c r="B26" s="23" t="s">
        <v>18</v>
      </c>
      <c r="C26" s="24">
        <f>C22</f>
        <v>22085499.599999998</v>
      </c>
      <c r="D26" s="24">
        <f>D22</f>
        <v>20194462.599999998</v>
      </c>
      <c r="E26" s="24">
        <f>SUM(E21)</f>
        <v>1891037</v>
      </c>
      <c r="F26" s="24">
        <f>SUM(F21)</f>
        <v>1891037</v>
      </c>
      <c r="G26" s="2">
        <v>1</v>
      </c>
      <c r="H26" s="24">
        <f>H22</f>
        <v>0</v>
      </c>
      <c r="I26" s="24">
        <f>I22</f>
        <v>0</v>
      </c>
      <c r="J26" s="24">
        <f>SUM(J21)</f>
        <v>0</v>
      </c>
      <c r="K26" s="24">
        <f>SUM(K21)</f>
        <v>0</v>
      </c>
      <c r="L26" s="17">
        <f t="shared" si="0"/>
        <v>22085499.599999998</v>
      </c>
      <c r="M26" s="17">
        <f t="shared" si="1"/>
        <v>20194462.599999998</v>
      </c>
      <c r="N26" s="17">
        <f t="shared" si="2"/>
        <v>1891037</v>
      </c>
      <c r="O26" s="17">
        <f t="shared" si="3"/>
        <v>1891037</v>
      </c>
    </row>
    <row r="27" spans="1:19" x14ac:dyDescent="0.25">
      <c r="F27" s="10"/>
    </row>
    <row r="28" spans="1:19" x14ac:dyDescent="0.25">
      <c r="D28" s="10"/>
      <c r="E28" s="10"/>
    </row>
    <row r="29" spans="1:19" x14ac:dyDescent="0.25">
      <c r="D29" s="10"/>
      <c r="G29" s="10"/>
    </row>
    <row r="30" spans="1:19" x14ac:dyDescent="0.25">
      <c r="D30" s="10"/>
      <c r="E30" s="10"/>
      <c r="F30" s="10"/>
      <c r="G30" s="25"/>
    </row>
    <row r="31" spans="1:19" x14ac:dyDescent="0.25">
      <c r="D31" s="10"/>
      <c r="E31" s="7"/>
    </row>
    <row r="32" spans="1:19" x14ac:dyDescent="0.25">
      <c r="F32" s="10"/>
    </row>
  </sheetData>
  <autoFilter ref="G12:G26" xr:uid="{00000000-0009-0000-0000-000000000000}">
    <filterColumn colId="0">
      <filters>
        <filter val="1"/>
      </filters>
    </filterColumn>
  </autoFilter>
  <mergeCells count="12">
    <mergeCell ref="A9:A11"/>
    <mergeCell ref="E9:F9"/>
    <mergeCell ref="D9:D11"/>
    <mergeCell ref="B9:B11"/>
    <mergeCell ref="F10:F11"/>
    <mergeCell ref="E10:E11"/>
    <mergeCell ref="C9:C11"/>
    <mergeCell ref="E4:F4"/>
    <mergeCell ref="E1:F1"/>
    <mergeCell ref="E2:F2"/>
    <mergeCell ref="D3:Q3"/>
    <mergeCell ref="A6:F6"/>
  </mergeCells>
  <phoneticPr fontId="1" type="noConversion"/>
  <pageMargins left="0.78740157480314954" right="0.27149384104764684" top="0.39370078740157477" bottom="0.2124734408198975" header="0.57999999999999996" footer="0.5"/>
  <pageSetup paperSize="9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Восстановл_Лист1</vt:lpstr>
      <vt:lpstr>Восстановл_Лист1!Область_печати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НОР</dc:creator>
  <cp:lastModifiedBy>Oksana</cp:lastModifiedBy>
  <cp:lastPrinted>2024-05-08T12:16:09Z</cp:lastPrinted>
  <dcterms:created xsi:type="dcterms:W3CDTF">2010-05-03T09:20:11Z</dcterms:created>
  <dcterms:modified xsi:type="dcterms:W3CDTF">2024-05-10T06:08:31Z</dcterms:modified>
</cp:coreProperties>
</file>