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9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Лист3!$A$1:$J$61</definedName>
  </definedNames>
  <calcPr calcId="145621"/>
</workbook>
</file>

<file path=xl/calcChain.xml><?xml version="1.0" encoding="utf-8"?>
<calcChain xmlns="http://schemas.openxmlformats.org/spreadsheetml/2006/main">
  <c r="H43" i="3" l="1"/>
  <c r="J42" i="3"/>
  <c r="I42" i="3"/>
  <c r="H42" i="3"/>
  <c r="G43" i="3"/>
  <c r="G42" i="3" s="1"/>
  <c r="G46" i="3" l="1"/>
  <c r="G45" i="3"/>
  <c r="G44" i="3"/>
  <c r="I43" i="3" l="1"/>
  <c r="J43" i="3"/>
  <c r="I41" i="3" l="1"/>
  <c r="H41" i="3"/>
  <c r="G41" i="3" s="1"/>
  <c r="I40" i="3"/>
  <c r="H40" i="3"/>
  <c r="H38" i="3" s="1"/>
  <c r="J38" i="3"/>
  <c r="I38" i="3"/>
  <c r="G40" i="3" l="1"/>
  <c r="G38" i="3" s="1"/>
  <c r="J32" i="3" l="1"/>
  <c r="I32" i="3"/>
  <c r="H32" i="3"/>
  <c r="J11" i="3"/>
  <c r="J61" i="3" s="1"/>
  <c r="I11" i="3"/>
  <c r="H11" i="3"/>
  <c r="H61" i="3" l="1"/>
  <c r="G61" i="3" s="1"/>
  <c r="I61" i="3"/>
  <c r="G11" i="3"/>
  <c r="G17" i="3"/>
  <c r="G20" i="3" l="1"/>
  <c r="G25" i="3" l="1"/>
  <c r="G37" i="3"/>
  <c r="G36" i="3"/>
  <c r="G14" i="3" l="1"/>
  <c r="G34" i="3"/>
  <c r="G21" i="3"/>
  <c r="G24" i="3"/>
  <c r="H48" i="3"/>
  <c r="G29" i="3"/>
  <c r="G48" i="3" l="1"/>
  <c r="G47" i="3"/>
  <c r="G27" i="3"/>
  <c r="G58" i="3" l="1"/>
  <c r="G30" i="3"/>
  <c r="G15" i="3"/>
  <c r="G13" i="3"/>
  <c r="G23" i="3"/>
  <c r="H56" i="3"/>
  <c r="G56" i="3" s="1"/>
  <c r="G60" i="3"/>
  <c r="G57" i="3"/>
  <c r="G18" i="3"/>
  <c r="G31" i="3"/>
  <c r="J56" i="3"/>
  <c r="I56" i="3"/>
  <c r="G59" i="3"/>
  <c r="G22" i="3"/>
  <c r="G16" i="3"/>
  <c r="G19" i="3"/>
  <c r="G26" i="3"/>
  <c r="G35" i="3" l="1"/>
  <c r="G32" i="3" s="1"/>
  <c r="G49" i="3" l="1"/>
</calcChain>
</file>

<file path=xl/sharedStrings.xml><?xml version="1.0" encoding="utf-8"?>
<sst xmlns="http://schemas.openxmlformats.org/spreadsheetml/2006/main" count="214" uniqueCount="161">
  <si>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</si>
  <si>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</si>
  <si>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</si>
  <si>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</si>
  <si>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</si>
  <si>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</si>
  <si>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</si>
  <si>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</si>
  <si>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</si>
  <si>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</si>
  <si>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</si>
  <si>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</si>
  <si>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</si>
  <si>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</si>
  <si>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</si>
  <si>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</si>
  <si>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</si>
  <si>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</si>
  <si>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</si>
  <si>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</si>
  <si>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</si>
  <si>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</si>
  <si>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</si>
  <si>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</si>
  <si>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</si>
  <si>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</si>
  <si>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</si>
  <si>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</si>
  <si>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</si>
  <si>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</si>
  <si>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</si>
  <si>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</si>
  <si>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</si>
  <si>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</si>
  <si>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</si>
  <si>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</si>
  <si>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</si>
  <si>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</si>
  <si>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</si>
  <si>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</si>
  <si>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</si>
  <si>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</si>
  <si>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</si>
  <si>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</si>
  <si>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</si>
  <si>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</si>
  <si>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</si>
  <si>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</si>
  <si>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</si>
  <si>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</si>
  <si>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</si>
  <si>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</si>
  <si>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</si>
  <si>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</si>
  <si>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</si>
  <si>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</si>
  <si>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</si>
  <si>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</si>
  <si>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</si>
  <si>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</si>
  <si>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</si>
  <si>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</si>
  <si>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</si>
  <si>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</si>
  <si>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</si>
  <si>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</si>
  <si>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</si>
  <si>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</si>
  <si>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</si>
  <si>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</si>
  <si>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</si>
  <si>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</si>
  <si>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</si>
  <si>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</si>
  <si>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</si>
  <si>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</si>
  <si>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</si>
  <si>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</si>
  <si>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</si>
  <si>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</si>
  <si>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</si>
  <si>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</si>
  <si>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</si>
  <si>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</si>
  <si>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</si>
  <si>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</si>
  <si>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</si>
  <si>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</si>
  <si>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</si>
  <si>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</si>
  <si>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</si>
  <si>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</si>
  <si>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</si>
  <si>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</si>
  <si>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</si>
  <si>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</si>
  <si>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</si>
  <si>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</si>
  <si>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</si>
  <si>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</si>
  <si>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</si>
  <si>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</si>
  <si>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</si>
  <si>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</si>
  <si>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</si>
  <si>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</si>
  <si>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</si>
  <si>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</si>
  <si>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</si>
  <si>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</si>
  <si>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</si>
  <si>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</si>
  <si>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</si>
  <si>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</si>
  <si>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</si>
  <si>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</si>
  <si>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</si>
  <si>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</si>
  <si>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</si>
  <si>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</si>
  <si>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</si>
  <si>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</si>
  <si>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</si>
  <si>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</si>
  <si>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</si>
  <si>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</si>
  <si>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</si>
  <si>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</si>
  <si>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</si>
  <si>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</si>
  <si>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</si>
  <si>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</si>
  <si>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</si>
  <si>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</si>
  <si>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</si>
  <si>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</si>
  <si>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</si>
  <si>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 xml:space="preserve">від   20 лютого 2025 року №  53/  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</si>
  <si>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</si>
  <si>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</si>
  <si>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</si>
  <si>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</si>
  <si>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</si>
  <si>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</si>
  <si>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</si>
  <si>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</si>
  <si>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</si>
  <si>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</si>
  <si>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</si>
  <si>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</si>
  <si>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</si>
  <si>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</si>
  <si>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</si>
  <si>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</si>
  <si>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</si>
  <si>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</si>
  <si>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</si>
  <si>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Програма територіальної оборони Рожищенської міської територіальної громади,покращення мктеріально-технічного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підтпимки на 2025 рік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</si>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</sst>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</cellXfs>
  <cellStyles count="7">
    <cellStyle name="Звичайний" xfId="0" builtinId="0"/>
    <cellStyle name="Звичайний 2" xfId="6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zoomScale="75" zoomScaleNormal="75" workbookViewId="0">
      <selection activeCell="H2" sqref="H2:J2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160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08" t="s">
        <v>119</v>
      </c>
      <c r="I2" s="108"/>
      <c r="J2" s="10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08" t="s">
        <v>137</v>
      </c>
      <c r="I3" s="108"/>
      <c r="J3" s="10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04" t="s">
        <v>136</v>
      </c>
      <c r="I4" s="104"/>
      <c r="J4" s="10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04"/>
      <c r="I5" s="104"/>
      <c r="J5" s="10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111" t="s">
        <v>121</v>
      </c>
      <c r="C6" s="111"/>
      <c r="D6" s="111"/>
      <c r="E6" s="111"/>
      <c r="F6" s="111"/>
      <c r="G6" s="111"/>
      <c r="H6" s="111"/>
      <c r="I6" s="111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36" t="s">
        <v>108</v>
      </c>
      <c r="B7" s="136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8" t="s">
        <v>120</v>
      </c>
      <c r="B8" s="118"/>
      <c r="C8" s="118"/>
      <c r="G8" s="119"/>
      <c r="H8" s="120"/>
      <c r="I8" s="120"/>
      <c r="J8" s="1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3" t="s">
        <v>2</v>
      </c>
      <c r="B9" s="116" t="s">
        <v>3</v>
      </c>
      <c r="C9" s="114" t="s">
        <v>4</v>
      </c>
      <c r="D9" s="112" t="s">
        <v>5</v>
      </c>
      <c r="E9" s="125" t="s">
        <v>43</v>
      </c>
      <c r="F9" s="131" t="s">
        <v>66</v>
      </c>
      <c r="G9" s="129" t="s">
        <v>6</v>
      </c>
      <c r="H9" s="127" t="s">
        <v>0</v>
      </c>
      <c r="I9" s="121" t="s">
        <v>1</v>
      </c>
      <c r="J9" s="1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4"/>
      <c r="B10" s="117"/>
      <c r="C10" s="115"/>
      <c r="D10" s="113"/>
      <c r="E10" s="126"/>
      <c r="F10" s="132"/>
      <c r="G10" s="130"/>
      <c r="H10" s="128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05" t="s">
        <v>60</v>
      </c>
      <c r="C11" s="106"/>
      <c r="D11" s="106"/>
      <c r="E11" s="107"/>
      <c r="F11" s="73"/>
      <c r="G11" s="33">
        <f>H11+I11</f>
        <v>18254500</v>
      </c>
      <c r="H11" s="33">
        <f t="shared" ref="H11:J11" si="0">SUM(H13:H31)</f>
        <v>17812500</v>
      </c>
      <c r="I11" s="33">
        <f t="shared" si="0"/>
        <v>442000</v>
      </c>
      <c r="J11" s="33">
        <f t="shared" si="0"/>
        <v>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37" t="s">
        <v>60</v>
      </c>
      <c r="C12" s="138"/>
      <c r="D12" s="138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122</v>
      </c>
      <c r="F13" s="80" t="s">
        <v>152</v>
      </c>
      <c r="G13" s="81">
        <f>H13</f>
        <v>400000</v>
      </c>
      <c r="H13" s="81">
        <v>400000</v>
      </c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48.7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123</v>
      </c>
      <c r="F14" s="80" t="s">
        <v>150</v>
      </c>
      <c r="G14" s="81">
        <f>H14+I14</f>
        <v>3980000</v>
      </c>
      <c r="H14" s="81">
        <v>3980000</v>
      </c>
      <c r="I14" s="83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135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76.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124</v>
      </c>
      <c r="F16" s="80" t="s">
        <v>151</v>
      </c>
      <c r="G16" s="81">
        <f t="shared" ref="G16:G26" si="1">H16+I16</f>
        <v>1380000</v>
      </c>
      <c r="H16" s="81">
        <v>1380000</v>
      </c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125</v>
      </c>
      <c r="F17" s="80" t="s">
        <v>151</v>
      </c>
      <c r="G17" s="81">
        <f t="shared" si="1"/>
        <v>35000</v>
      </c>
      <c r="H17" s="81">
        <v>35000</v>
      </c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62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126</v>
      </c>
      <c r="F18" s="80" t="s">
        <v>142</v>
      </c>
      <c r="G18" s="81">
        <f>H18</f>
        <v>25000</v>
      </c>
      <c r="H18" s="81">
        <v>25000</v>
      </c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127</v>
      </c>
      <c r="F19" s="80" t="s">
        <v>145</v>
      </c>
      <c r="G19" s="81">
        <f t="shared" si="1"/>
        <v>100000</v>
      </c>
      <c r="H19" s="81">
        <v>100000</v>
      </c>
      <c r="I19" s="40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102.7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128</v>
      </c>
      <c r="F20" s="80" t="s">
        <v>141</v>
      </c>
      <c r="G20" s="81">
        <f>H20</f>
        <v>2180000</v>
      </c>
      <c r="H20" s="81">
        <v>2180000</v>
      </c>
      <c r="I20" s="82"/>
      <c r="J20" s="83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103.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129</v>
      </c>
      <c r="F21" s="80" t="s">
        <v>140</v>
      </c>
      <c r="G21" s="81">
        <f>H21</f>
        <v>2180000</v>
      </c>
      <c r="H21" s="81">
        <v>2180000</v>
      </c>
      <c r="I21" s="82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130</v>
      </c>
      <c r="F22" s="80" t="s">
        <v>139</v>
      </c>
      <c r="G22" s="81">
        <f t="shared" si="1"/>
        <v>7329500</v>
      </c>
      <c r="H22" s="81">
        <v>7329500</v>
      </c>
      <c r="I22" s="82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135</v>
      </c>
      <c r="G23" s="81">
        <f t="shared" si="1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135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159</v>
      </c>
      <c r="F25" s="80" t="s">
        <v>146</v>
      </c>
      <c r="G25" s="81">
        <f>H25+I25</f>
        <v>500000</v>
      </c>
      <c r="H25" s="81">
        <v>118000</v>
      </c>
      <c r="I25" s="82">
        <v>382000</v>
      </c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135</v>
      </c>
      <c r="G26" s="81">
        <f t="shared" si="1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135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135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72" customHeight="1" x14ac:dyDescent="0.25">
      <c r="A29" s="76" t="s">
        <v>20</v>
      </c>
      <c r="B29" s="39" t="s">
        <v>42</v>
      </c>
      <c r="C29" s="76" t="s">
        <v>28</v>
      </c>
      <c r="D29" s="78" t="s">
        <v>55</v>
      </c>
      <c r="E29" s="79" t="s">
        <v>131</v>
      </c>
      <c r="F29" s="80" t="s">
        <v>143</v>
      </c>
      <c r="G29" s="81">
        <f>H29+I29</f>
        <v>35000</v>
      </c>
      <c r="H29" s="81">
        <v>35000</v>
      </c>
      <c r="I29" s="82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9.75" customHeight="1" x14ac:dyDescent="0.25">
      <c r="A30" s="76" t="s">
        <v>56</v>
      </c>
      <c r="B30" s="39" t="s">
        <v>57</v>
      </c>
      <c r="C30" s="76" t="s">
        <v>58</v>
      </c>
      <c r="D30" s="78" t="s">
        <v>59</v>
      </c>
      <c r="E30" s="79" t="s">
        <v>132</v>
      </c>
      <c r="F30" s="80" t="s">
        <v>138</v>
      </c>
      <c r="G30" s="81">
        <f t="shared" ref="G30" si="2">H30+I30</f>
        <v>60000</v>
      </c>
      <c r="H30" s="83"/>
      <c r="I30" s="83">
        <v>60000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94.5" customHeight="1" x14ac:dyDescent="0.25">
      <c r="A31" s="76" t="s">
        <v>78</v>
      </c>
      <c r="B31" s="39" t="s">
        <v>79</v>
      </c>
      <c r="C31" s="76" t="s">
        <v>80</v>
      </c>
      <c r="D31" s="78" t="s">
        <v>81</v>
      </c>
      <c r="E31" s="79" t="s">
        <v>133</v>
      </c>
      <c r="F31" s="80" t="s">
        <v>144</v>
      </c>
      <c r="G31" s="81">
        <f>H31</f>
        <v>50000</v>
      </c>
      <c r="H31" s="83">
        <v>50000</v>
      </c>
      <c r="I31" s="83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45.75" customHeight="1" x14ac:dyDescent="0.3">
      <c r="A32" s="29" t="s">
        <v>110</v>
      </c>
      <c r="B32" s="101" t="s">
        <v>68</v>
      </c>
      <c r="C32" s="102"/>
      <c r="D32" s="102"/>
      <c r="E32" s="103"/>
      <c r="F32" s="73"/>
      <c r="G32" s="33">
        <f>SUM(G33:G37)</f>
        <v>575000</v>
      </c>
      <c r="H32" s="33">
        <f t="shared" ref="H32:J32" si="3">SUM(H33:H37)</f>
        <v>575000</v>
      </c>
      <c r="I32" s="33">
        <f t="shared" si="3"/>
        <v>0</v>
      </c>
      <c r="J32" s="33">
        <f t="shared" si="3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 x14ac:dyDescent="0.2">
      <c r="A33" s="59" t="s">
        <v>67</v>
      </c>
      <c r="B33" s="98" t="s">
        <v>68</v>
      </c>
      <c r="C33" s="99"/>
      <c r="D33" s="99"/>
      <c r="E33" s="100"/>
      <c r="F33" s="17"/>
      <c r="G33" s="24"/>
      <c r="H33" s="9"/>
      <c r="I33" s="36"/>
      <c r="J33" s="9"/>
    </row>
    <row r="34" spans="1:26" s="2" customFormat="1" ht="47.25" hidden="1" customHeight="1" x14ac:dyDescent="0.25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 t="shared" ref="G34:G35" si="4"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5" customFormat="1" ht="63.75" customHeight="1" x14ac:dyDescent="0.25">
      <c r="A35" s="39" t="s">
        <v>74</v>
      </c>
      <c r="B35" s="39" t="s">
        <v>75</v>
      </c>
      <c r="C35" s="39" t="s">
        <v>76</v>
      </c>
      <c r="D35" s="78" t="s">
        <v>77</v>
      </c>
      <c r="E35" s="90" t="s">
        <v>134</v>
      </c>
      <c r="F35" s="80" t="s">
        <v>148</v>
      </c>
      <c r="G35" s="81">
        <f t="shared" si="4"/>
        <v>150000</v>
      </c>
      <c r="H35" s="83">
        <v>150000</v>
      </c>
      <c r="I35" s="91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5" customFormat="1" ht="94.5" customHeight="1" x14ac:dyDescent="0.25">
      <c r="A36" s="41" t="s">
        <v>112</v>
      </c>
      <c r="B36" s="41" t="s">
        <v>113</v>
      </c>
      <c r="C36" s="41" t="s">
        <v>23</v>
      </c>
      <c r="D36" s="41" t="s">
        <v>114</v>
      </c>
      <c r="E36" s="92" t="s">
        <v>111</v>
      </c>
      <c r="F36" s="80" t="s">
        <v>147</v>
      </c>
      <c r="G36" s="71">
        <f>H36</f>
        <v>25000</v>
      </c>
      <c r="H36" s="42">
        <v>25000</v>
      </c>
      <c r="I36" s="42"/>
      <c r="J36" s="42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137.25" customHeight="1" x14ac:dyDescent="0.25">
      <c r="A37" s="76" t="s">
        <v>69</v>
      </c>
      <c r="B37" s="93" t="s">
        <v>36</v>
      </c>
      <c r="C37" s="76" t="s">
        <v>24</v>
      </c>
      <c r="D37" s="78" t="s">
        <v>49</v>
      </c>
      <c r="E37" s="79" t="s">
        <v>70</v>
      </c>
      <c r="F37" s="80" t="s">
        <v>149</v>
      </c>
      <c r="G37" s="81">
        <f>H37</f>
        <v>400000</v>
      </c>
      <c r="H37" s="81">
        <v>400000</v>
      </c>
      <c r="I37" s="82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72.75" customHeight="1" x14ac:dyDescent="0.3">
      <c r="A38" s="29" t="s">
        <v>115</v>
      </c>
      <c r="B38" s="101" t="s">
        <v>118</v>
      </c>
      <c r="C38" s="102"/>
      <c r="D38" s="102"/>
      <c r="E38" s="103"/>
      <c r="F38" s="73"/>
      <c r="G38" s="33">
        <f>SUM(G39:G41)</f>
        <v>4111000</v>
      </c>
      <c r="H38" s="33">
        <f t="shared" ref="H38:J38" si="5">SUM(H39:H41)</f>
        <v>4111000</v>
      </c>
      <c r="I38" s="33">
        <f t="shared" si="5"/>
        <v>0</v>
      </c>
      <c r="J38" s="33">
        <f t="shared" si="5"/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 x14ac:dyDescent="0.2">
      <c r="A39" s="59" t="s">
        <v>115</v>
      </c>
      <c r="B39" s="98" t="s">
        <v>118</v>
      </c>
      <c r="C39" s="99"/>
      <c r="D39" s="99"/>
      <c r="E39" s="100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5" customFormat="1" ht="179.25" customHeight="1" x14ac:dyDescent="0.25">
      <c r="A40" s="76" t="s">
        <v>116</v>
      </c>
      <c r="B40" s="77" t="s">
        <v>106</v>
      </c>
      <c r="C40" s="76" t="s">
        <v>32</v>
      </c>
      <c r="D40" s="78" t="s">
        <v>107</v>
      </c>
      <c r="E40" s="79" t="s">
        <v>126</v>
      </c>
      <c r="F40" s="80" t="s">
        <v>142</v>
      </c>
      <c r="G40" s="81">
        <f>H40</f>
        <v>1000000</v>
      </c>
      <c r="H40" s="81">
        <f>470000+530000</f>
        <v>1000000</v>
      </c>
      <c r="I40" s="82">
        <f>J40</f>
        <v>0</v>
      </c>
      <c r="J40" s="83">
        <v>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5" customFormat="1" ht="99" customHeight="1" x14ac:dyDescent="0.25">
      <c r="A41" s="76" t="s">
        <v>117</v>
      </c>
      <c r="B41" s="39" t="s">
        <v>99</v>
      </c>
      <c r="C41" s="76" t="s">
        <v>100</v>
      </c>
      <c r="D41" s="78" t="s">
        <v>101</v>
      </c>
      <c r="E41" s="79" t="s">
        <v>126</v>
      </c>
      <c r="F41" s="80" t="s">
        <v>142</v>
      </c>
      <c r="G41" s="81">
        <f>H41</f>
        <v>3111000</v>
      </c>
      <c r="H41" s="81">
        <f>1333000+1778000</f>
        <v>3111000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8" customFormat="1" ht="72.75" customHeight="1" x14ac:dyDescent="0.3">
      <c r="A42" s="29" t="s">
        <v>71</v>
      </c>
      <c r="B42" s="101" t="s">
        <v>72</v>
      </c>
      <c r="C42" s="102"/>
      <c r="D42" s="102"/>
      <c r="E42" s="103"/>
      <c r="F42" s="73"/>
      <c r="G42" s="33">
        <f>G43</f>
        <v>1370000</v>
      </c>
      <c r="H42" s="33">
        <f t="shared" ref="H42:J42" si="6">H43</f>
        <v>1370000</v>
      </c>
      <c r="I42" s="33">
        <f t="shared" si="6"/>
        <v>0</v>
      </c>
      <c r="J42" s="33">
        <f t="shared" si="6"/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72.75" customHeight="1" x14ac:dyDescent="0.2">
      <c r="A43" s="59" t="s">
        <v>71</v>
      </c>
      <c r="B43" s="133" t="s">
        <v>72</v>
      </c>
      <c r="C43" s="134"/>
      <c r="D43" s="134"/>
      <c r="E43" s="135"/>
      <c r="F43" s="17"/>
      <c r="G43" s="24">
        <f>G44+G45+G46</f>
        <v>1370000</v>
      </c>
      <c r="H43" s="9">
        <f>H44+H45+H46</f>
        <v>1370000</v>
      </c>
      <c r="I43" s="36">
        <f>I46</f>
        <v>0</v>
      </c>
      <c r="J43" s="9">
        <f>J46</f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03.5" customHeight="1" x14ac:dyDescent="0.2">
      <c r="A44" s="76" t="s">
        <v>61</v>
      </c>
      <c r="B44" s="94">
        <v>9800</v>
      </c>
      <c r="C44" s="76" t="s">
        <v>10</v>
      </c>
      <c r="D44" s="78" t="s">
        <v>63</v>
      </c>
      <c r="E44" s="95" t="s">
        <v>153</v>
      </c>
      <c r="F44" s="80" t="s">
        <v>154</v>
      </c>
      <c r="G44" s="81">
        <f t="shared" ref="G44:G45" si="7">H44</f>
        <v>100000</v>
      </c>
      <c r="H44" s="83">
        <v>100000</v>
      </c>
      <c r="I44" s="82">
        <v>0</v>
      </c>
      <c r="J44" s="83"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2.5" customHeight="1" x14ac:dyDescent="0.2">
      <c r="A45" s="76" t="s">
        <v>61</v>
      </c>
      <c r="B45" s="94">
        <v>9800</v>
      </c>
      <c r="C45" s="76" t="s">
        <v>10</v>
      </c>
      <c r="D45" s="78" t="s">
        <v>63</v>
      </c>
      <c r="E45" s="96" t="s">
        <v>155</v>
      </c>
      <c r="F45" s="80" t="s">
        <v>156</v>
      </c>
      <c r="G45" s="81">
        <f t="shared" si="7"/>
        <v>100000</v>
      </c>
      <c r="H45" s="83">
        <v>100000</v>
      </c>
      <c r="I45" s="82">
        <v>0</v>
      </c>
      <c r="J45" s="83"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85" customFormat="1" ht="179.25" customHeight="1" x14ac:dyDescent="0.25">
      <c r="A46" s="76" t="s">
        <v>61</v>
      </c>
      <c r="B46" s="77" t="s">
        <v>62</v>
      </c>
      <c r="C46" s="76" t="s">
        <v>10</v>
      </c>
      <c r="D46" s="78" t="s">
        <v>63</v>
      </c>
      <c r="E46" s="97" t="s">
        <v>157</v>
      </c>
      <c r="F46" s="80" t="s">
        <v>158</v>
      </c>
      <c r="G46" s="81">
        <f>H46</f>
        <v>1170000</v>
      </c>
      <c r="H46" s="81">
        <v>1170000</v>
      </c>
      <c r="I46" s="82">
        <v>0</v>
      </c>
      <c r="J46" s="83">
        <v>0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1:26" ht="72.75" hidden="1" customHeight="1" x14ac:dyDescent="0.2">
      <c r="A47" s="23" t="s">
        <v>93</v>
      </c>
      <c r="B47" s="26" t="s">
        <v>94</v>
      </c>
      <c r="C47" s="23" t="s">
        <v>28</v>
      </c>
      <c r="D47" s="19" t="s">
        <v>95</v>
      </c>
      <c r="E47" s="8"/>
      <c r="F47" s="17" t="s">
        <v>96</v>
      </c>
      <c r="G47" s="24">
        <f>H47</f>
        <v>0</v>
      </c>
      <c r="H47" s="24">
        <v>0</v>
      </c>
      <c r="I47" s="36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4" customFormat="1" ht="58.5" hidden="1" customHeight="1" x14ac:dyDescent="0.2">
      <c r="A48" s="29" t="s">
        <v>71</v>
      </c>
      <c r="B48" s="28"/>
      <c r="C48" s="29"/>
      <c r="D48" s="30" t="s">
        <v>72</v>
      </c>
      <c r="E48" s="31"/>
      <c r="F48" s="32"/>
      <c r="G48" s="66">
        <f>G50+G51+G52+G55+G53+G54</f>
        <v>0</v>
      </c>
      <c r="H48" s="33">
        <f>H50+H51+H52+H55+H53+H54</f>
        <v>0</v>
      </c>
      <c r="I48" s="34"/>
      <c r="J48" s="33"/>
    </row>
    <row r="49" spans="1:26" s="2" customFormat="1" ht="47.25" hidden="1" customHeight="1" x14ac:dyDescent="0.25">
      <c r="A49" s="23"/>
      <c r="B49" s="10"/>
      <c r="C49" s="23"/>
      <c r="D49" s="19"/>
      <c r="E49" s="8"/>
      <c r="F49" s="17"/>
      <c r="G49" s="24">
        <f>SUM(G11:G31)</f>
        <v>36509000</v>
      </c>
      <c r="H49" s="24"/>
      <c r="I49" s="9"/>
      <c r="J49" s="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7" customFormat="1" ht="44.25" hidden="1" customHeight="1" x14ac:dyDescent="0.25">
      <c r="A50" s="39"/>
      <c r="B50" s="39"/>
      <c r="C50" s="39"/>
      <c r="D50" s="39"/>
      <c r="E50" s="8"/>
      <c r="F50" s="17"/>
      <c r="G50" s="67"/>
      <c r="H50" s="40"/>
      <c r="I50" s="40"/>
      <c r="J50" s="40"/>
    </row>
    <row r="51" spans="1:26" s="7" customFormat="1" ht="44.25" hidden="1" customHeight="1" x14ac:dyDescent="0.25">
      <c r="A51" s="39"/>
      <c r="B51" s="39"/>
      <c r="C51" s="39"/>
      <c r="D51" s="39"/>
      <c r="E51" s="13"/>
      <c r="F51" s="17"/>
      <c r="G51" s="67"/>
      <c r="H51" s="40"/>
      <c r="I51" s="40"/>
      <c r="J51" s="40"/>
    </row>
    <row r="52" spans="1:26" s="7" customFormat="1" ht="78" hidden="1" customHeight="1" x14ac:dyDescent="0.25">
      <c r="A52" s="39"/>
      <c r="B52" s="39"/>
      <c r="C52" s="39"/>
      <c r="D52" s="39"/>
      <c r="E52" s="8"/>
      <c r="F52" s="17"/>
      <c r="G52" s="67"/>
      <c r="H52" s="40"/>
      <c r="I52" s="40"/>
      <c r="J52" s="40"/>
    </row>
    <row r="53" spans="1:26" s="7" customFormat="1" ht="65.25" hidden="1" customHeight="1" x14ac:dyDescent="0.25">
      <c r="A53" s="39"/>
      <c r="B53" s="39"/>
      <c r="C53" s="39"/>
      <c r="D53" s="39"/>
      <c r="E53" s="8"/>
      <c r="F53" s="17"/>
      <c r="G53" s="67"/>
      <c r="H53" s="40"/>
      <c r="I53" s="40"/>
      <c r="J53" s="40"/>
    </row>
    <row r="54" spans="1:26" s="7" customFormat="1" ht="60.75" hidden="1" customHeight="1" x14ac:dyDescent="0.25">
      <c r="A54" s="39"/>
      <c r="B54" s="39"/>
      <c r="C54" s="39"/>
      <c r="D54" s="39"/>
      <c r="E54" s="13"/>
      <c r="F54" s="17"/>
      <c r="G54" s="67"/>
      <c r="H54" s="40"/>
      <c r="I54" s="40"/>
      <c r="J54" s="40"/>
    </row>
    <row r="55" spans="1:26" s="2" customFormat="1" ht="60" hidden="1" customHeight="1" x14ac:dyDescent="0.25">
      <c r="A55" s="11"/>
      <c r="B55" s="11"/>
      <c r="C55" s="11"/>
      <c r="D55" s="12"/>
      <c r="E55" s="13"/>
      <c r="F55" s="17"/>
      <c r="G55" s="67"/>
      <c r="H55" s="40"/>
      <c r="I55" s="37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44.25" hidden="1" customHeight="1" x14ac:dyDescent="0.25">
      <c r="A56" s="25" t="s">
        <v>71</v>
      </c>
      <c r="B56" s="25"/>
      <c r="C56" s="25"/>
      <c r="D56" s="25" t="s">
        <v>72</v>
      </c>
      <c r="E56" s="25"/>
      <c r="F56" s="25"/>
      <c r="G56" s="68">
        <f t="shared" ref="G56:G58" si="8">H56</f>
        <v>0</v>
      </c>
      <c r="H56" s="27">
        <f>H57+H58+H59+H60</f>
        <v>0</v>
      </c>
      <c r="I56" s="27">
        <f>I58+I59+I60</f>
        <v>0</v>
      </c>
      <c r="J56" s="27">
        <f>J58+J59+J60</f>
        <v>0</v>
      </c>
    </row>
    <row r="57" spans="1:26" s="7" customFormat="1" ht="44.25" hidden="1" customHeight="1" x14ac:dyDescent="0.25">
      <c r="A57" s="39" t="s">
        <v>87</v>
      </c>
      <c r="B57" s="39" t="s">
        <v>88</v>
      </c>
      <c r="C57" s="39" t="s">
        <v>10</v>
      </c>
      <c r="D57" s="39" t="s">
        <v>89</v>
      </c>
      <c r="E57" s="8" t="s">
        <v>30</v>
      </c>
      <c r="F57" s="17"/>
      <c r="G57" s="67">
        <f t="shared" si="8"/>
        <v>0</v>
      </c>
      <c r="H57" s="40">
        <v>0</v>
      </c>
      <c r="I57" s="40"/>
      <c r="J57" s="40"/>
    </row>
    <row r="58" spans="1:26" s="2" customFormat="1" ht="60" hidden="1" customHeight="1" x14ac:dyDescent="0.25">
      <c r="A58" s="11" t="s">
        <v>61</v>
      </c>
      <c r="B58" s="11" t="s">
        <v>62</v>
      </c>
      <c r="C58" s="11" t="s">
        <v>10</v>
      </c>
      <c r="D58" s="12" t="s">
        <v>63</v>
      </c>
      <c r="E58" s="13" t="s">
        <v>64</v>
      </c>
      <c r="F58" s="15"/>
      <c r="G58" s="24">
        <f t="shared" si="8"/>
        <v>0</v>
      </c>
      <c r="H58" s="9">
        <v>0</v>
      </c>
      <c r="I58" s="37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60" hidden="1" customHeight="1" x14ac:dyDescent="0.25">
      <c r="A59" s="11" t="s">
        <v>61</v>
      </c>
      <c r="B59" s="11" t="s">
        <v>62</v>
      </c>
      <c r="C59" s="11" t="s">
        <v>10</v>
      </c>
      <c r="D59" s="12" t="s">
        <v>63</v>
      </c>
      <c r="E59" s="13" t="s">
        <v>65</v>
      </c>
      <c r="F59" s="15"/>
      <c r="G59" s="24">
        <f t="shared" ref="G59" si="9">H59+I59</f>
        <v>0</v>
      </c>
      <c r="H59" s="9">
        <v>0</v>
      </c>
      <c r="I59" s="37"/>
      <c r="J59" s="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2" customFormat="1" ht="33.75" hidden="1" customHeight="1" x14ac:dyDescent="0.25">
      <c r="A60" s="11" t="s">
        <v>61</v>
      </c>
      <c r="B60" s="11" t="s">
        <v>62</v>
      </c>
      <c r="C60" s="11" t="s">
        <v>10</v>
      </c>
      <c r="D60" s="12" t="s">
        <v>63</v>
      </c>
      <c r="E60" s="13" t="s">
        <v>90</v>
      </c>
      <c r="F60" s="15"/>
      <c r="G60" s="24">
        <f>H60</f>
        <v>0</v>
      </c>
      <c r="H60" s="9">
        <v>0</v>
      </c>
      <c r="I60" s="37"/>
      <c r="J60" s="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2" customFormat="1" ht="31.5" customHeight="1" x14ac:dyDescent="0.25">
      <c r="A61" s="109" t="s">
        <v>98</v>
      </c>
      <c r="B61" s="110"/>
      <c r="C61" s="110"/>
      <c r="D61" s="110"/>
      <c r="E61" s="110"/>
      <c r="F61" s="110"/>
      <c r="G61" s="33">
        <f>H61+I61</f>
        <v>24310500</v>
      </c>
      <c r="H61" s="33">
        <f>H42+H38+H32+H11</f>
        <v>23868500</v>
      </c>
      <c r="I61" s="33">
        <f t="shared" ref="I61:J61" si="10">I11+I32+I42</f>
        <v>442000</v>
      </c>
      <c r="J61" s="33">
        <f t="shared" si="10"/>
        <v>0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5">
      <c r="D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D63" s="3"/>
      <c r="I63" s="3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D64" s="3"/>
      <c r="G64" s="70"/>
      <c r="H64" s="45"/>
      <c r="I64" s="45"/>
      <c r="J64" s="4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</sheetData>
  <mergeCells count="25">
    <mergeCell ref="A61:F61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3:E43"/>
    <mergeCell ref="A7:B7"/>
    <mergeCell ref="B12:D12"/>
    <mergeCell ref="B33:E33"/>
    <mergeCell ref="B42:E42"/>
    <mergeCell ref="H4:J5"/>
    <mergeCell ref="B11:E11"/>
    <mergeCell ref="H2:J2"/>
    <mergeCell ref="H3:J3"/>
    <mergeCell ref="B32:E32"/>
    <mergeCell ref="B38:E38"/>
    <mergeCell ref="B39:E39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Лист3</vt:lpstr>
      <vt:lpstr>Лист3!Область_друку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Ira</cp:lastModifiedBy>
  <cp:lastPrinted>2025-02-19T09:55:49Z</cp:lastPrinted>
  <dcterms:created xsi:type="dcterms:W3CDTF">2006-03-01T06:56:57Z</dcterms:created>
  <dcterms:modified xsi:type="dcterms:W3CDTF">2025-02-19T09:56:33Z</dcterms:modified>
</cp:coreProperties>
</file>