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Лист3!$A$1:$J$61</definedName>
  </definedNames>
  <calcPr calcId="114210" fullCalcOnLoad="1"/>
</workbook>
</file>

<file path=xl/calcChain.xml><?xml version="1.0" encoding="utf-8"?>
<calcChain xmlns="http://schemas.openxmlformats.org/spreadsheetml/2006/main">
  <c r="H43" i="3"/>
  <c r="J42"/>
  <c r="I42"/>
  <c r="H42"/>
  <c r="G43"/>
  <c r="G42"/>
  <c r="G46"/>
  <c r="G45"/>
  <c r="G44"/>
  <c r="I43"/>
  <c r="J43"/>
  <c r="I41"/>
  <c r="H41"/>
  <c r="G41"/>
  <c r="I40"/>
  <c r="H40"/>
  <c r="H38"/>
  <c r="J38"/>
  <c r="I38"/>
  <c r="G40"/>
  <c r="G38"/>
  <c r="J32"/>
  <c r="I32"/>
  <c r="H32"/>
  <c r="J11"/>
  <c r="J61"/>
  <c r="I11"/>
  <c r="H11"/>
  <c r="H61"/>
  <c r="G61"/>
  <c r="I61"/>
  <c r="G11"/>
  <c r="G17"/>
  <c r="G20"/>
  <c r="G25"/>
  <c r="G37"/>
  <c r="G36"/>
  <c r="G14"/>
  <c r="G34"/>
  <c r="G21"/>
  <c r="G24"/>
  <c r="H48"/>
  <c r="G29"/>
  <c r="G48"/>
  <c r="G47"/>
  <c r="G27"/>
  <c r="G58"/>
  <c r="G30"/>
  <c r="G15"/>
  <c r="G13"/>
  <c r="G23"/>
  <c r="H56"/>
  <c r="G56"/>
  <c r="G60"/>
  <c r="G57"/>
  <c r="G18"/>
  <c r="G31"/>
  <c r="J56"/>
  <c r="I56"/>
  <c r="G59"/>
  <c r="G22"/>
  <c r="G16"/>
  <c r="G19"/>
  <c r="G26"/>
  <c r="G35"/>
  <c r="G32"/>
  <c r="G49"/>
</calcChain>
</file>

<file path=xl/sharedStrings.xml><?xml version="1.0" encoding="utf-8"?>
<sst xmlns="http://schemas.openxmlformats.org/spreadsheetml/2006/main" count="214" uniqueCount="161">
  <si>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</si>
  <si>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</si>
  <si>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</si>
  <si>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</si>
  <si>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</si>
  <si>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</si>
  <si>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</si>
  <si>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</si>
  <si>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</si>
  <si>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</si>
  <si>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</si>
  <si>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</si>
  <si>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</si>
  <si>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</si>
  <si>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</si>
  <si>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</si>
  <si>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</si>
  <si>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</si>
  <si>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</si>
  <si>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</si>
  <si>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</si>
  <si>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</si>
  <si>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</si>
  <si>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</si>
  <si>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</si>
  <si>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</si>
  <si>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</si>
  <si>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</si>
  <si>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</si>
  <si>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</si>
  <si>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</si>
  <si>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</si>
  <si>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</si>
  <si>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</si>
  <si>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</si>
  <si>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</si>
  <si>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</si>
  <si>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</si>
  <si>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</si>
  <si>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</si>
  <si>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</si>
  <si>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</si>
  <si>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</si>
  <si>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</si>
  <si>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</si>
  <si>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</si>
  <si>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</si>
  <si>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</si>
  <si>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</si>
  <si>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</si>
  <si>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</si>
  <si>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</si>
  <si>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</si>
  <si>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</si>
  <si>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</si>
  <si>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</si>
  <si>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</si>
  <si>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</si>
  <si>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</si>
  <si>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</si>
  <si>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</si>
  <si>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</si>
  <si>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</si>
  <si>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</si>
  <si>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</si>
  <si>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</si>
  <si>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</si>
  <si>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</si>
  <si>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</si>
  <si>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</si>
  <si>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</si>
  <si>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</si>
  <si>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</si>
  <si>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</si>
  <si>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</si>
  <si>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</si>
  <si>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</si>
  <si>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</si>
  <si>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</si>
  <si>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</si>
  <si>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</si>
  <si>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</si>
  <si>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</si>
  <si>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</si>
  <si>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</si>
  <si>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</si>
  <si>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</si>
  <si>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</si>
  <si>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</si>
  <si>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</si>
  <si>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</si>
  <si>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</si>
  <si>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</si>
  <si>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</si>
  <si>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</si>
  <si>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</si>
  <si>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</si>
  <si>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</si>
  <si>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</si>
  <si>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</si>
  <si>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</si>
  <si>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</si>
  <si>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</si>
  <si>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</si>
  <si>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</si>
  <si>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</si>
  <si>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</si>
  <si>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</si>
  <si>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</si>
  <si>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</si>
  <si>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</si>
  <si>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</si>
  <si>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</si>
  <si>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</si>
  <si>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</si>
  <si>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</si>
  <si>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</si>
  <si>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</si>
  <si>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</si>
  <si>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</si>
  <si>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</si>
  <si>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</si>
  <si>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</si>
  <si>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</si>
  <si>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</si>
  <si>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</si>
  <si>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</si>
  <si>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</si>
  <si>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</si>
  <si>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</si>
  <si>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</si>
  <si>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</si>
  <si>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</si>
  <si>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</si>
  <si>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</si>
  <si>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</si>
  <si>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</si>
  <si>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</si>
  <si>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</si>
  <si>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</si>
  <si>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</si>
  <si>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</si>
  <si>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</si>
  <si>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</si>
  <si>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</si>
  <si>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</si>
  <si>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</si>
  <si>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</si>
  <si>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</si>
  <si>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</si>
  <si>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</si>
  <si>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</si>
  <si>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</si>
  <si>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</si>
  <si>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</si>
  <si>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</si>
  <si>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підтпимки на 2025 рік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</si>
  <si>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</si>
  <si>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</si>
  <si>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№6</t>
  </si>
  <si>
    <t xml:space="preserve">від 20.02.2025 № 53/27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</si>
</sst>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4" fillId="0" borderId="0"/>
    <xf numFmtId="0" fontId="25" fillId="0" borderId="0"/>
    <xf numFmtId="0" fontId="6" fillId="0" borderId="0"/>
    <xf numFmtId="0" fontId="1" fillId="0" borderId="0"/>
    <xf numFmtId="0" fontId="11" fillId="2" borderId="1" applyNumberFormat="0" applyFont="0" applyAlignment="0" applyProtection="0"/>
    <xf numFmtId="0" fontId="7" fillId="0" borderId="0"/>
  </cellStyleXfs>
  <cellXfs count="1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9" fillId="3" borderId="2" xfId="0" applyFont="1" applyFill="1" applyBorder="1" applyAlignment="1">
      <alignment horizontal="justify" vertical="center"/>
    </xf>
    <xf numFmtId="4" fontId="9" fillId="0" borderId="2" xfId="0" applyNumberFormat="1" applyFont="1" applyFill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9" fillId="0" borderId="2" xfId="4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2" fontId="9" fillId="0" borderId="2" xfId="4" applyNumberFormat="1" applyFont="1" applyBorder="1" applyAlignment="1">
      <alignment vertical="center" wrapText="1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4" fillId="0" borderId="0" xfId="0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justify" vertical="center"/>
    </xf>
    <xf numFmtId="0" fontId="9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Alignment="1"/>
    <xf numFmtId="4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18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Alignment="1"/>
    <xf numFmtId="0" fontId="15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21" fillId="0" borderId="0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" fontId="20" fillId="3" borderId="0" xfId="0" applyNumberFormat="1" applyFont="1" applyFill="1"/>
    <xf numFmtId="0" fontId="20" fillId="3" borderId="0" xfId="0" applyFont="1" applyFill="1" applyAlignment="1"/>
    <xf numFmtId="0" fontId="16" fillId="3" borderId="0" xfId="0" applyFont="1" applyFill="1" applyAlignment="1"/>
    <xf numFmtId="1" fontId="14" fillId="3" borderId="0" xfId="0" applyNumberFormat="1" applyFont="1" applyFill="1"/>
    <xf numFmtId="0" fontId="20" fillId="3" borderId="0" xfId="0" applyFont="1" applyFill="1" applyAlignment="1">
      <alignment horizont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/>
    <xf numFmtId="2" fontId="4" fillId="3" borderId="0" xfId="0" applyNumberFormat="1" applyFont="1" applyFill="1"/>
    <xf numFmtId="4" fontId="8" fillId="3" borderId="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4" applyNumberFormat="1" applyFont="1" applyBorder="1" applyAlignment="1">
      <alignment horizontal="center" vertical="center" wrapText="1"/>
    </xf>
    <xf numFmtId="2" fontId="8" fillId="0" borderId="2" xfId="4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8" fillId="0" borderId="0" xfId="0" applyFont="1" applyFill="1"/>
    <xf numFmtId="0" fontId="8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justify" vertical="center"/>
    </xf>
    <xf numFmtId="49" fontId="8" fillId="0" borderId="2" xfId="2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0" fontId="8" fillId="0" borderId="2" xfId="1" applyFont="1" applyFill="1" applyBorder="1" applyAlignment="1">
      <alignment vertical="center" wrapText="1"/>
    </xf>
    <xf numFmtId="0" fontId="8" fillId="3" borderId="2" xfId="0" applyNumberFormat="1" applyFont="1" applyFill="1" applyBorder="1" applyAlignment="1">
      <alignment vertical="center" wrapText="1"/>
    </xf>
    <xf numFmtId="2" fontId="12" fillId="0" borderId="7" xfId="4" applyNumberFormat="1" applyFont="1" applyFill="1" applyBorder="1" applyAlignment="1">
      <alignment horizontal="left" vertical="center" wrapText="1"/>
    </xf>
    <xf numFmtId="2" fontId="12" fillId="0" borderId="8" xfId="4" applyNumberFormat="1" applyFont="1" applyFill="1" applyBorder="1" applyAlignment="1">
      <alignment horizontal="left" vertical="center" wrapText="1"/>
    </xf>
    <xf numFmtId="2" fontId="12" fillId="0" borderId="5" xfId="4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quotePrefix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2" fontId="12" fillId="4" borderId="7" xfId="4" applyNumberFormat="1" applyFont="1" applyFill="1" applyBorder="1" applyAlignment="1">
      <alignment horizontal="left" vertical="center" wrapText="1"/>
    </xf>
    <xf numFmtId="2" fontId="12" fillId="4" borderId="8" xfId="4" applyNumberFormat="1" applyFont="1" applyFill="1" applyBorder="1" applyAlignment="1">
      <alignment horizontal="left" vertical="center" wrapText="1"/>
    </xf>
    <xf numFmtId="2" fontId="12" fillId="4" borderId="5" xfId="4" applyNumberFormat="1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17" fillId="0" borderId="7" xfId="4" applyNumberFormat="1" applyFont="1" applyFill="1" applyBorder="1" applyAlignment="1">
      <alignment horizontal="left" vertical="center" wrapText="1"/>
    </xf>
    <xf numFmtId="2" fontId="17" fillId="0" borderId="8" xfId="4" applyNumberFormat="1" applyFont="1" applyFill="1" applyBorder="1" applyAlignment="1">
      <alignment horizontal="left" vertical="center" wrapText="1"/>
    </xf>
    <xf numFmtId="2" fontId="17" fillId="0" borderId="5" xfId="4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</cellXfs>
  <cellStyles count="7">
    <cellStyle name="Звичайний 2" xfId="1"/>
    <cellStyle name="Обычный" xfId="0" builtinId="0"/>
    <cellStyle name="Обычный 2" xfId="2"/>
    <cellStyle name="Обычный 2 2" xfId="3"/>
    <cellStyle name="Обычный_Лист3" xfId="4"/>
    <cellStyle name="Примечание 2" xfId="5"/>
    <cellStyle name="Стиль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9"/>
  <sheetViews>
    <sheetView tabSelected="1" zoomScale="75" zoomScaleNormal="75" workbookViewId="0">
      <selection activeCell="E8" sqref="E8"/>
    </sheetView>
  </sheetViews>
  <sheetFormatPr defaultRowHeight="1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>
      <c r="F1" s="47"/>
      <c r="G1" s="60"/>
      <c r="H1" s="53" t="s">
        <v>159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>
      <c r="F2" s="47"/>
      <c r="G2" s="60"/>
      <c r="H2" s="121" t="s">
        <v>119</v>
      </c>
      <c r="I2" s="121"/>
      <c r="J2" s="121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>
      <c r="F3" s="49"/>
      <c r="G3" s="61"/>
      <c r="H3" s="121" t="s">
        <v>160</v>
      </c>
      <c r="I3" s="121"/>
      <c r="J3" s="121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>
      <c r="F4" s="38"/>
      <c r="G4" s="62"/>
      <c r="H4" s="134" t="s">
        <v>136</v>
      </c>
      <c r="I4" s="134"/>
      <c r="J4" s="13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>
      <c r="F5" s="21"/>
      <c r="G5" s="63"/>
      <c r="H5" s="134"/>
      <c r="I5" s="134"/>
      <c r="J5" s="13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5" customFormat="1" ht="41.25" customHeight="1">
      <c r="B6" s="105" t="s">
        <v>121</v>
      </c>
      <c r="C6" s="105"/>
      <c r="D6" s="105"/>
      <c r="E6" s="105"/>
      <c r="F6" s="105"/>
      <c r="G6" s="105"/>
      <c r="H6" s="105"/>
      <c r="I6" s="105"/>
      <c r="J6" s="50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</row>
    <row r="7" spans="1:27" s="20" customFormat="1" ht="41.25" customHeight="1">
      <c r="A7" s="100" t="s">
        <v>108</v>
      </c>
      <c r="B7" s="100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>
      <c r="A8" s="112" t="s">
        <v>120</v>
      </c>
      <c r="B8" s="112"/>
      <c r="C8" s="112"/>
      <c r="G8" s="113"/>
      <c r="H8" s="114"/>
      <c r="I8" s="114"/>
      <c r="J8" s="11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>
      <c r="A9" s="117" t="s">
        <v>2</v>
      </c>
      <c r="B9" s="110" t="s">
        <v>3</v>
      </c>
      <c r="C9" s="108" t="s">
        <v>4</v>
      </c>
      <c r="D9" s="106" t="s">
        <v>5</v>
      </c>
      <c r="E9" s="119" t="s">
        <v>43</v>
      </c>
      <c r="F9" s="129" t="s">
        <v>66</v>
      </c>
      <c r="G9" s="127" t="s">
        <v>6</v>
      </c>
      <c r="H9" s="125" t="s">
        <v>0</v>
      </c>
      <c r="I9" s="115" t="s">
        <v>1</v>
      </c>
      <c r="J9" s="11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>
      <c r="A10" s="118"/>
      <c r="B10" s="111"/>
      <c r="C10" s="109"/>
      <c r="D10" s="107"/>
      <c r="E10" s="120"/>
      <c r="F10" s="130"/>
      <c r="G10" s="128"/>
      <c r="H10" s="126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4" customFormat="1" ht="41.25" customHeight="1">
      <c r="A11" s="28" t="s">
        <v>109</v>
      </c>
      <c r="B11" s="135" t="s">
        <v>60</v>
      </c>
      <c r="C11" s="136"/>
      <c r="D11" s="136"/>
      <c r="E11" s="137"/>
      <c r="F11" s="72"/>
      <c r="G11" s="33">
        <f>H11+I11</f>
        <v>18254500</v>
      </c>
      <c r="H11" s="33">
        <f>SUM(H13:H31)</f>
        <v>17812500</v>
      </c>
      <c r="I11" s="33">
        <f>SUM(I13:I31)</f>
        <v>442000</v>
      </c>
      <c r="J11" s="33">
        <f>SUM(J13:J31)</f>
        <v>0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7" s="4" customFormat="1" ht="30" customHeight="1">
      <c r="A12" s="56" t="s">
        <v>73</v>
      </c>
      <c r="B12" s="101" t="s">
        <v>60</v>
      </c>
      <c r="C12" s="102"/>
      <c r="D12" s="102"/>
      <c r="E12" s="57"/>
      <c r="F12" s="58"/>
      <c r="G12" s="65"/>
      <c r="H12" s="36"/>
      <c r="I12" s="36"/>
      <c r="J12" s="36"/>
      <c r="K12" s="44"/>
    </row>
    <row r="13" spans="1:27" s="84" customFormat="1" ht="51.75" customHeight="1">
      <c r="A13" s="76" t="s">
        <v>9</v>
      </c>
      <c r="B13" s="76" t="s">
        <v>10</v>
      </c>
      <c r="C13" s="76" t="s">
        <v>11</v>
      </c>
      <c r="D13" s="77" t="s">
        <v>44</v>
      </c>
      <c r="E13" s="78" t="s">
        <v>122</v>
      </c>
      <c r="F13" s="79" t="s">
        <v>151</v>
      </c>
      <c r="G13" s="80">
        <f>H13</f>
        <v>400000</v>
      </c>
      <c r="H13" s="80">
        <v>400000</v>
      </c>
      <c r="I13" s="82"/>
      <c r="J13" s="82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7" s="84" customFormat="1" ht="48.75" customHeight="1">
      <c r="A14" s="75" t="s">
        <v>12</v>
      </c>
      <c r="B14" s="76" t="s">
        <v>33</v>
      </c>
      <c r="C14" s="75" t="s">
        <v>22</v>
      </c>
      <c r="D14" s="77" t="s">
        <v>46</v>
      </c>
      <c r="E14" s="78" t="s">
        <v>123</v>
      </c>
      <c r="F14" s="79" t="s">
        <v>149</v>
      </c>
      <c r="G14" s="80">
        <f>H14+I14</f>
        <v>3980000</v>
      </c>
      <c r="H14" s="80">
        <v>3980000</v>
      </c>
      <c r="I14" s="82"/>
      <c r="J14" s="82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7" s="84" customFormat="1" ht="3.75" hidden="1" customHeight="1">
      <c r="A15" s="75"/>
      <c r="B15" s="76"/>
      <c r="C15" s="75"/>
      <c r="D15" s="77"/>
      <c r="E15" s="78" t="s">
        <v>91</v>
      </c>
      <c r="F15" s="79" t="s">
        <v>135</v>
      </c>
      <c r="G15" s="80">
        <f>H15</f>
        <v>0</v>
      </c>
      <c r="H15" s="80"/>
      <c r="I15" s="82"/>
      <c r="J15" s="82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7" s="84" customFormat="1" ht="76.5" customHeight="1">
      <c r="A16" s="75" t="s">
        <v>13</v>
      </c>
      <c r="B16" s="76" t="s">
        <v>34</v>
      </c>
      <c r="C16" s="75" t="s">
        <v>97</v>
      </c>
      <c r="D16" s="77" t="s">
        <v>47</v>
      </c>
      <c r="E16" s="78" t="s">
        <v>124</v>
      </c>
      <c r="F16" s="79" t="s">
        <v>150</v>
      </c>
      <c r="G16" s="80">
        <f t="shared" ref="G16:G26" si="0">H16+I16</f>
        <v>1380000</v>
      </c>
      <c r="H16" s="80">
        <v>1380000</v>
      </c>
      <c r="I16" s="82"/>
      <c r="J16" s="82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s="84" customFormat="1" ht="75" customHeight="1">
      <c r="A17" s="75" t="s">
        <v>102</v>
      </c>
      <c r="B17" s="76" t="s">
        <v>103</v>
      </c>
      <c r="C17" s="75" t="s">
        <v>104</v>
      </c>
      <c r="D17" s="77" t="s">
        <v>105</v>
      </c>
      <c r="E17" s="78" t="s">
        <v>125</v>
      </c>
      <c r="F17" s="79" t="s">
        <v>150</v>
      </c>
      <c r="G17" s="80">
        <f t="shared" si="0"/>
        <v>35000</v>
      </c>
      <c r="H17" s="80">
        <v>35000</v>
      </c>
      <c r="I17" s="82"/>
      <c r="J17" s="8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s="84" customFormat="1" ht="62.25" customHeight="1">
      <c r="A18" s="75" t="s">
        <v>83</v>
      </c>
      <c r="B18" s="76" t="s">
        <v>84</v>
      </c>
      <c r="C18" s="75" t="s">
        <v>85</v>
      </c>
      <c r="D18" s="77" t="s">
        <v>86</v>
      </c>
      <c r="E18" s="78" t="s">
        <v>126</v>
      </c>
      <c r="F18" s="79" t="s">
        <v>141</v>
      </c>
      <c r="G18" s="80">
        <f>H18</f>
        <v>25000</v>
      </c>
      <c r="H18" s="80">
        <v>25000</v>
      </c>
      <c r="I18" s="82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s="84" customFormat="1" ht="70.5" customHeight="1">
      <c r="A19" s="75" t="s">
        <v>14</v>
      </c>
      <c r="B19" s="39" t="s">
        <v>35</v>
      </c>
      <c r="C19" s="75" t="s">
        <v>23</v>
      </c>
      <c r="D19" s="77" t="s">
        <v>48</v>
      </c>
      <c r="E19" s="78" t="s">
        <v>127</v>
      </c>
      <c r="F19" s="79" t="s">
        <v>144</v>
      </c>
      <c r="G19" s="80">
        <f t="shared" si="0"/>
        <v>100000</v>
      </c>
      <c r="H19" s="80">
        <v>100000</v>
      </c>
      <c r="I19" s="40"/>
      <c r="J19" s="82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s="84" customFormat="1" ht="102.75" customHeight="1">
      <c r="A20" s="75" t="s">
        <v>15</v>
      </c>
      <c r="B20" s="39" t="s">
        <v>37</v>
      </c>
      <c r="C20" s="75" t="s">
        <v>25</v>
      </c>
      <c r="D20" s="77" t="s">
        <v>50</v>
      </c>
      <c r="E20" s="78" t="s">
        <v>128</v>
      </c>
      <c r="F20" s="79" t="s">
        <v>140</v>
      </c>
      <c r="G20" s="80">
        <f>H20</f>
        <v>2180000</v>
      </c>
      <c r="H20" s="80">
        <v>2180000</v>
      </c>
      <c r="I20" s="81"/>
      <c r="J20" s="82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s="84" customFormat="1" ht="103.5" customHeight="1">
      <c r="A21" s="75" t="s">
        <v>16</v>
      </c>
      <c r="B21" s="39" t="s">
        <v>38</v>
      </c>
      <c r="C21" s="75" t="s">
        <v>25</v>
      </c>
      <c r="D21" s="77" t="s">
        <v>51</v>
      </c>
      <c r="E21" s="78" t="s">
        <v>129</v>
      </c>
      <c r="F21" s="79" t="s">
        <v>139</v>
      </c>
      <c r="G21" s="80">
        <f>H21</f>
        <v>2180000</v>
      </c>
      <c r="H21" s="80">
        <v>2180000</v>
      </c>
      <c r="I21" s="81"/>
      <c r="J21" s="82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s="84" customFormat="1" ht="45.75" customHeight="1">
      <c r="A22" s="75" t="s">
        <v>17</v>
      </c>
      <c r="B22" s="39" t="s">
        <v>39</v>
      </c>
      <c r="C22" s="75" t="s">
        <v>25</v>
      </c>
      <c r="D22" s="77" t="s">
        <v>52</v>
      </c>
      <c r="E22" s="78" t="s">
        <v>130</v>
      </c>
      <c r="F22" s="79" t="s">
        <v>138</v>
      </c>
      <c r="G22" s="80">
        <f t="shared" si="0"/>
        <v>7329500</v>
      </c>
      <c r="H22" s="80">
        <v>7329500</v>
      </c>
      <c r="I22" s="81"/>
      <c r="J22" s="82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s="84" customFormat="1" ht="51.75" hidden="1" customHeight="1">
      <c r="A23" s="75"/>
      <c r="B23" s="39"/>
      <c r="C23" s="75"/>
      <c r="D23" s="77"/>
      <c r="E23" s="78" t="s">
        <v>92</v>
      </c>
      <c r="F23" s="79" t="s">
        <v>135</v>
      </c>
      <c r="G23" s="80">
        <f t="shared" si="0"/>
        <v>0</v>
      </c>
      <c r="H23" s="80"/>
      <c r="I23" s="81"/>
      <c r="J23" s="82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s="84" customFormat="1" ht="51.75" hidden="1" customHeight="1">
      <c r="A24" s="75" t="s">
        <v>17</v>
      </c>
      <c r="B24" s="39" t="s">
        <v>39</v>
      </c>
      <c r="C24" s="75" t="s">
        <v>25</v>
      </c>
      <c r="D24" s="77" t="s">
        <v>52</v>
      </c>
      <c r="E24" s="78"/>
      <c r="F24" s="79" t="s">
        <v>135</v>
      </c>
      <c r="G24" s="80">
        <f>H24</f>
        <v>0</v>
      </c>
      <c r="H24" s="80"/>
      <c r="I24" s="81"/>
      <c r="J24" s="82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s="84" customFormat="1" ht="47.25" customHeight="1">
      <c r="A25" s="75" t="s">
        <v>18</v>
      </c>
      <c r="B25" s="39" t="s">
        <v>40</v>
      </c>
      <c r="C25" s="75" t="s">
        <v>26</v>
      </c>
      <c r="D25" s="77" t="s">
        <v>53</v>
      </c>
      <c r="E25" s="78" t="s">
        <v>158</v>
      </c>
      <c r="F25" s="79" t="s">
        <v>145</v>
      </c>
      <c r="G25" s="80">
        <f>H25+I25</f>
        <v>500000</v>
      </c>
      <c r="H25" s="80">
        <v>118000</v>
      </c>
      <c r="I25" s="81">
        <v>382000</v>
      </c>
      <c r="J25" s="82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s="84" customFormat="1" ht="39.75" hidden="1" customHeight="1">
      <c r="A26" s="75" t="s">
        <v>19</v>
      </c>
      <c r="B26" s="39" t="s">
        <v>41</v>
      </c>
      <c r="C26" s="75" t="s">
        <v>27</v>
      </c>
      <c r="D26" s="77" t="s">
        <v>54</v>
      </c>
      <c r="E26" s="88" t="s">
        <v>31</v>
      </c>
      <c r="F26" s="79" t="s">
        <v>135</v>
      </c>
      <c r="G26" s="80">
        <f t="shared" si="0"/>
        <v>0</v>
      </c>
      <c r="H26" s="80"/>
      <c r="I26" s="81"/>
      <c r="J26" s="82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s="84" customFormat="1" ht="2.25" hidden="1" customHeight="1">
      <c r="A27" s="75" t="s">
        <v>19</v>
      </c>
      <c r="B27" s="39" t="s">
        <v>41</v>
      </c>
      <c r="C27" s="75" t="s">
        <v>27</v>
      </c>
      <c r="D27" s="77" t="s">
        <v>54</v>
      </c>
      <c r="E27" s="88"/>
      <c r="F27" s="79" t="s">
        <v>135</v>
      </c>
      <c r="G27" s="80">
        <f>H27+I27</f>
        <v>0</v>
      </c>
      <c r="H27" s="80"/>
      <c r="I27" s="81"/>
      <c r="J27" s="82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s="84" customFormat="1" ht="48" hidden="1" customHeight="1">
      <c r="A28" s="75"/>
      <c r="B28" s="39"/>
      <c r="C28" s="75"/>
      <c r="D28" s="77"/>
      <c r="E28" s="88"/>
      <c r="F28" s="79" t="s">
        <v>135</v>
      </c>
      <c r="G28" s="80"/>
      <c r="H28" s="80"/>
      <c r="I28" s="81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s="84" customFormat="1" ht="72" customHeight="1">
      <c r="A29" s="75" t="s">
        <v>20</v>
      </c>
      <c r="B29" s="39" t="s">
        <v>42</v>
      </c>
      <c r="C29" s="75" t="s">
        <v>28</v>
      </c>
      <c r="D29" s="77" t="s">
        <v>55</v>
      </c>
      <c r="E29" s="78" t="s">
        <v>131</v>
      </c>
      <c r="F29" s="79" t="s">
        <v>142</v>
      </c>
      <c r="G29" s="80">
        <f>H29+I29</f>
        <v>35000</v>
      </c>
      <c r="H29" s="80">
        <v>35000</v>
      </c>
      <c r="I29" s="81"/>
      <c r="J29" s="82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s="84" customFormat="1" ht="69.75" customHeight="1">
      <c r="A30" s="75" t="s">
        <v>56</v>
      </c>
      <c r="B30" s="39" t="s">
        <v>57</v>
      </c>
      <c r="C30" s="75" t="s">
        <v>58</v>
      </c>
      <c r="D30" s="77" t="s">
        <v>59</v>
      </c>
      <c r="E30" s="78" t="s">
        <v>132</v>
      </c>
      <c r="F30" s="79" t="s">
        <v>137</v>
      </c>
      <c r="G30" s="80">
        <f>H30+I30</f>
        <v>60000</v>
      </c>
      <c r="H30" s="82"/>
      <c r="I30" s="82">
        <v>60000</v>
      </c>
      <c r="J30" s="82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s="84" customFormat="1" ht="94.5" customHeight="1">
      <c r="A31" s="75" t="s">
        <v>78</v>
      </c>
      <c r="B31" s="39" t="s">
        <v>79</v>
      </c>
      <c r="C31" s="75" t="s">
        <v>80</v>
      </c>
      <c r="D31" s="77" t="s">
        <v>81</v>
      </c>
      <c r="E31" s="78" t="s">
        <v>133</v>
      </c>
      <c r="F31" s="79" t="s">
        <v>143</v>
      </c>
      <c r="G31" s="80">
        <f>H31</f>
        <v>50000</v>
      </c>
      <c r="H31" s="82">
        <v>50000</v>
      </c>
      <c r="I31" s="82"/>
      <c r="J31" s="82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s="87" customFormat="1" ht="45.75" customHeight="1">
      <c r="A32" s="29" t="s">
        <v>110</v>
      </c>
      <c r="B32" s="122" t="s">
        <v>68</v>
      </c>
      <c r="C32" s="123"/>
      <c r="D32" s="123"/>
      <c r="E32" s="124"/>
      <c r="F32" s="72"/>
      <c r="G32" s="33">
        <f>SUM(G33:G37)</f>
        <v>575000</v>
      </c>
      <c r="H32" s="33">
        <f>SUM(H33:H37)</f>
        <v>575000</v>
      </c>
      <c r="I32" s="33">
        <f>SUM(I33:I37)</f>
        <v>0</v>
      </c>
      <c r="J32" s="33">
        <f>SUM(J33:J37)</f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>
      <c r="A33" s="59" t="s">
        <v>67</v>
      </c>
      <c r="B33" s="131" t="s">
        <v>68</v>
      </c>
      <c r="C33" s="132"/>
      <c r="D33" s="132"/>
      <c r="E33" s="133"/>
      <c r="F33" s="17"/>
      <c r="G33" s="24"/>
      <c r="H33" s="9"/>
      <c r="I33" s="36"/>
      <c r="J33" s="9"/>
    </row>
    <row r="34" spans="1:26" s="2" customFormat="1" ht="47.25" hidden="1" customHeight="1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4" customFormat="1" ht="63.75" customHeight="1">
      <c r="A35" s="39" t="s">
        <v>74</v>
      </c>
      <c r="B35" s="39" t="s">
        <v>75</v>
      </c>
      <c r="C35" s="39" t="s">
        <v>76</v>
      </c>
      <c r="D35" s="77" t="s">
        <v>77</v>
      </c>
      <c r="E35" s="89" t="s">
        <v>134</v>
      </c>
      <c r="F35" s="79" t="s">
        <v>147</v>
      </c>
      <c r="G35" s="80">
        <f>H35+I35</f>
        <v>150000</v>
      </c>
      <c r="H35" s="82">
        <v>150000</v>
      </c>
      <c r="I35" s="90"/>
      <c r="J35" s="82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s="84" customFormat="1" ht="94.5" customHeight="1">
      <c r="A36" s="41" t="s">
        <v>112</v>
      </c>
      <c r="B36" s="41" t="s">
        <v>113</v>
      </c>
      <c r="C36" s="41" t="s">
        <v>23</v>
      </c>
      <c r="D36" s="41" t="s">
        <v>114</v>
      </c>
      <c r="E36" s="91" t="s">
        <v>111</v>
      </c>
      <c r="F36" s="79" t="s">
        <v>146</v>
      </c>
      <c r="G36" s="71">
        <f>H36</f>
        <v>25000</v>
      </c>
      <c r="H36" s="42">
        <v>25000</v>
      </c>
      <c r="I36" s="42"/>
      <c r="J36" s="4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s="84" customFormat="1" ht="137.25" customHeight="1">
      <c r="A37" s="75" t="s">
        <v>69</v>
      </c>
      <c r="B37" s="92" t="s">
        <v>36</v>
      </c>
      <c r="C37" s="75" t="s">
        <v>24</v>
      </c>
      <c r="D37" s="77" t="s">
        <v>49</v>
      </c>
      <c r="E37" s="78" t="s">
        <v>70</v>
      </c>
      <c r="F37" s="79" t="s">
        <v>148</v>
      </c>
      <c r="G37" s="80">
        <f>H37</f>
        <v>400000</v>
      </c>
      <c r="H37" s="80">
        <v>400000</v>
      </c>
      <c r="I37" s="81"/>
      <c r="J37" s="82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s="87" customFormat="1" ht="72.75" customHeight="1">
      <c r="A38" s="29" t="s">
        <v>115</v>
      </c>
      <c r="B38" s="122" t="s">
        <v>118</v>
      </c>
      <c r="C38" s="123"/>
      <c r="D38" s="123"/>
      <c r="E38" s="124"/>
      <c r="F38" s="72"/>
      <c r="G38" s="33">
        <f>SUM(G39:G41)</f>
        <v>4111000</v>
      </c>
      <c r="H38" s="33">
        <f>SUM(H39:H41)</f>
        <v>4111000</v>
      </c>
      <c r="I38" s="33">
        <f>SUM(I39:I41)</f>
        <v>0</v>
      </c>
      <c r="J38" s="33">
        <f>SUM(J39:J41)</f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>
      <c r="A39" s="59" t="s">
        <v>115</v>
      </c>
      <c r="B39" s="131" t="s">
        <v>118</v>
      </c>
      <c r="C39" s="132"/>
      <c r="D39" s="132"/>
      <c r="E39" s="133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4" customFormat="1" ht="179.25" customHeight="1">
      <c r="A40" s="75" t="s">
        <v>116</v>
      </c>
      <c r="B40" s="76" t="s">
        <v>106</v>
      </c>
      <c r="C40" s="75" t="s">
        <v>32</v>
      </c>
      <c r="D40" s="77" t="s">
        <v>107</v>
      </c>
      <c r="E40" s="78" t="s">
        <v>126</v>
      </c>
      <c r="F40" s="79" t="s">
        <v>141</v>
      </c>
      <c r="G40" s="80">
        <f>H40</f>
        <v>1000000</v>
      </c>
      <c r="H40" s="80">
        <f>470000+530000</f>
        <v>1000000</v>
      </c>
      <c r="I40" s="81">
        <f>J40</f>
        <v>0</v>
      </c>
      <c r="J40" s="82">
        <v>0</v>
      </c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s="84" customFormat="1" ht="99" customHeight="1">
      <c r="A41" s="75" t="s">
        <v>117</v>
      </c>
      <c r="B41" s="39" t="s">
        <v>99</v>
      </c>
      <c r="C41" s="75" t="s">
        <v>100</v>
      </c>
      <c r="D41" s="77" t="s">
        <v>101</v>
      </c>
      <c r="E41" s="78" t="s">
        <v>126</v>
      </c>
      <c r="F41" s="79" t="s">
        <v>141</v>
      </c>
      <c r="G41" s="80">
        <f>H41</f>
        <v>3111000</v>
      </c>
      <c r="H41" s="80">
        <f>1333000+1778000</f>
        <v>3111000</v>
      </c>
      <c r="I41" s="81">
        <f>J41</f>
        <v>0</v>
      </c>
      <c r="J41" s="82">
        <v>0</v>
      </c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s="87" customFormat="1" ht="72.75" customHeight="1">
      <c r="A42" s="29" t="s">
        <v>71</v>
      </c>
      <c r="B42" s="122" t="s">
        <v>72</v>
      </c>
      <c r="C42" s="123"/>
      <c r="D42" s="123"/>
      <c r="E42" s="124"/>
      <c r="F42" s="72"/>
      <c r="G42" s="33">
        <f>G43</f>
        <v>1370000</v>
      </c>
      <c r="H42" s="33">
        <f>H43</f>
        <v>1370000</v>
      </c>
      <c r="I42" s="33">
        <f>I43</f>
        <v>0</v>
      </c>
      <c r="J42" s="33">
        <f>J43</f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72.75" customHeight="1">
      <c r="A43" s="59" t="s">
        <v>71</v>
      </c>
      <c r="B43" s="97" t="s">
        <v>72</v>
      </c>
      <c r="C43" s="98"/>
      <c r="D43" s="98"/>
      <c r="E43" s="99"/>
      <c r="F43" s="17"/>
      <c r="G43" s="24">
        <f>G44+G45+G46</f>
        <v>1370000</v>
      </c>
      <c r="H43" s="9">
        <f>H44+H45+H46</f>
        <v>1370000</v>
      </c>
      <c r="I43" s="36">
        <f>I46</f>
        <v>0</v>
      </c>
      <c r="J43" s="9">
        <f>J46</f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3.5" customHeight="1">
      <c r="A44" s="75" t="s">
        <v>61</v>
      </c>
      <c r="B44" s="93">
        <v>9800</v>
      </c>
      <c r="C44" s="75" t="s">
        <v>10</v>
      </c>
      <c r="D44" s="77" t="s">
        <v>63</v>
      </c>
      <c r="E44" s="94" t="s">
        <v>152</v>
      </c>
      <c r="F44" s="79" t="s">
        <v>153</v>
      </c>
      <c r="G44" s="80">
        <f>H44</f>
        <v>100000</v>
      </c>
      <c r="H44" s="82">
        <v>100000</v>
      </c>
      <c r="I44" s="81">
        <v>0</v>
      </c>
      <c r="J44" s="82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2.5" customHeight="1">
      <c r="A45" s="75" t="s">
        <v>61</v>
      </c>
      <c r="B45" s="93">
        <v>9800</v>
      </c>
      <c r="C45" s="75" t="s">
        <v>10</v>
      </c>
      <c r="D45" s="77" t="s">
        <v>63</v>
      </c>
      <c r="E45" s="95" t="s">
        <v>154</v>
      </c>
      <c r="F45" s="79" t="s">
        <v>155</v>
      </c>
      <c r="G45" s="80">
        <f>H45</f>
        <v>100000</v>
      </c>
      <c r="H45" s="82">
        <v>100000</v>
      </c>
      <c r="I45" s="81">
        <v>0</v>
      </c>
      <c r="J45" s="82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84" customFormat="1" ht="179.25" customHeight="1">
      <c r="A46" s="75" t="s">
        <v>61</v>
      </c>
      <c r="B46" s="76" t="s">
        <v>62</v>
      </c>
      <c r="C46" s="75" t="s">
        <v>10</v>
      </c>
      <c r="D46" s="77" t="s">
        <v>63</v>
      </c>
      <c r="E46" s="96" t="s">
        <v>156</v>
      </c>
      <c r="F46" s="79" t="s">
        <v>157</v>
      </c>
      <c r="G46" s="80">
        <f>H46</f>
        <v>1170000</v>
      </c>
      <c r="H46" s="80">
        <v>1170000</v>
      </c>
      <c r="I46" s="81">
        <v>0</v>
      </c>
      <c r="J46" s="82">
        <v>0</v>
      </c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72.75" hidden="1" customHeight="1">
      <c r="A47" s="23" t="s">
        <v>93</v>
      </c>
      <c r="B47" s="26" t="s">
        <v>94</v>
      </c>
      <c r="C47" s="23" t="s">
        <v>28</v>
      </c>
      <c r="D47" s="19" t="s">
        <v>95</v>
      </c>
      <c r="E47" s="8"/>
      <c r="F47" s="17" t="s">
        <v>96</v>
      </c>
      <c r="G47" s="24">
        <f>H47</f>
        <v>0</v>
      </c>
      <c r="H47" s="24">
        <v>0</v>
      </c>
      <c r="I47" s="36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4" customFormat="1" ht="58.5" hidden="1" customHeight="1">
      <c r="A48" s="29" t="s">
        <v>71</v>
      </c>
      <c r="B48" s="28"/>
      <c r="C48" s="29"/>
      <c r="D48" s="30" t="s">
        <v>72</v>
      </c>
      <c r="E48" s="31"/>
      <c r="F48" s="32"/>
      <c r="G48" s="66">
        <f>G50+G51+G52+G55+G53+G54</f>
        <v>0</v>
      </c>
      <c r="H48" s="33">
        <f>H50+H51+H52+H55+H53+H54</f>
        <v>0</v>
      </c>
      <c r="I48" s="34"/>
      <c r="J48" s="33"/>
    </row>
    <row r="49" spans="1:26" s="2" customFormat="1" ht="47.25" hidden="1" customHeight="1">
      <c r="A49" s="23"/>
      <c r="B49" s="10"/>
      <c r="C49" s="23"/>
      <c r="D49" s="19"/>
      <c r="E49" s="8"/>
      <c r="F49" s="17"/>
      <c r="G49" s="24">
        <f>SUM(G11:G31)</f>
        <v>36509000</v>
      </c>
      <c r="H49" s="24"/>
      <c r="I49" s="9"/>
      <c r="J49" s="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7" customFormat="1" ht="44.25" hidden="1" customHeight="1">
      <c r="A50" s="39"/>
      <c r="B50" s="39"/>
      <c r="C50" s="39"/>
      <c r="D50" s="39"/>
      <c r="E50" s="8"/>
      <c r="F50" s="17"/>
      <c r="G50" s="67"/>
      <c r="H50" s="40"/>
      <c r="I50" s="40"/>
      <c r="J50" s="40"/>
    </row>
    <row r="51" spans="1:26" s="7" customFormat="1" ht="44.25" hidden="1" customHeight="1">
      <c r="A51" s="39"/>
      <c r="B51" s="39"/>
      <c r="C51" s="39"/>
      <c r="D51" s="39"/>
      <c r="E51" s="13"/>
      <c r="F51" s="17"/>
      <c r="G51" s="67"/>
      <c r="H51" s="40"/>
      <c r="I51" s="40"/>
      <c r="J51" s="40"/>
    </row>
    <row r="52" spans="1:26" s="7" customFormat="1" ht="78" hidden="1" customHeight="1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65.25" hidden="1" customHeight="1">
      <c r="A53" s="39"/>
      <c r="B53" s="39"/>
      <c r="C53" s="39"/>
      <c r="D53" s="39"/>
      <c r="E53" s="8"/>
      <c r="F53" s="17"/>
      <c r="G53" s="67"/>
      <c r="H53" s="40"/>
      <c r="I53" s="40"/>
      <c r="J53" s="40"/>
    </row>
    <row r="54" spans="1:26" s="7" customFormat="1" ht="60.75" hidden="1" customHeight="1">
      <c r="A54" s="39"/>
      <c r="B54" s="39"/>
      <c r="C54" s="39"/>
      <c r="D54" s="39"/>
      <c r="E54" s="13"/>
      <c r="F54" s="17"/>
      <c r="G54" s="67"/>
      <c r="H54" s="40"/>
      <c r="I54" s="40"/>
      <c r="J54" s="40"/>
    </row>
    <row r="55" spans="1:26" s="2" customFormat="1" ht="60" hidden="1" customHeight="1">
      <c r="A55" s="11"/>
      <c r="B55" s="11"/>
      <c r="C55" s="11"/>
      <c r="D55" s="12"/>
      <c r="E55" s="13"/>
      <c r="F55" s="17"/>
      <c r="G55" s="67"/>
      <c r="H55" s="40"/>
      <c r="I55" s="37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44.25" hidden="1" customHeight="1">
      <c r="A56" s="25" t="s">
        <v>71</v>
      </c>
      <c r="B56" s="25"/>
      <c r="C56" s="25"/>
      <c r="D56" s="25" t="s">
        <v>72</v>
      </c>
      <c r="E56" s="25"/>
      <c r="F56" s="25"/>
      <c r="G56" s="68">
        <f>H56</f>
        <v>0</v>
      </c>
      <c r="H56" s="27">
        <f>H57+H58+H59+H60</f>
        <v>0</v>
      </c>
      <c r="I56" s="27">
        <f>I58+I59+I60</f>
        <v>0</v>
      </c>
      <c r="J56" s="27">
        <f>J58+J59+J60</f>
        <v>0</v>
      </c>
    </row>
    <row r="57" spans="1:26" s="7" customFormat="1" ht="44.25" hidden="1" customHeight="1">
      <c r="A57" s="39" t="s">
        <v>87</v>
      </c>
      <c r="B57" s="39" t="s">
        <v>88</v>
      </c>
      <c r="C57" s="39" t="s">
        <v>10</v>
      </c>
      <c r="D57" s="39" t="s">
        <v>89</v>
      </c>
      <c r="E57" s="8" t="s">
        <v>30</v>
      </c>
      <c r="F57" s="17"/>
      <c r="G57" s="67">
        <f>H57</f>
        <v>0</v>
      </c>
      <c r="H57" s="40">
        <v>0</v>
      </c>
      <c r="I57" s="40"/>
      <c r="J57" s="40"/>
    </row>
    <row r="58" spans="1:26" s="2" customFormat="1" ht="60" hidden="1" customHeight="1">
      <c r="A58" s="11" t="s">
        <v>61</v>
      </c>
      <c r="B58" s="11" t="s">
        <v>62</v>
      </c>
      <c r="C58" s="11" t="s">
        <v>10</v>
      </c>
      <c r="D58" s="12" t="s">
        <v>63</v>
      </c>
      <c r="E58" s="13" t="s">
        <v>64</v>
      </c>
      <c r="F58" s="15"/>
      <c r="G58" s="24">
        <f>H58</f>
        <v>0</v>
      </c>
      <c r="H58" s="9">
        <v>0</v>
      </c>
      <c r="I58" s="37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60" hidden="1" customHeight="1">
      <c r="A59" s="11" t="s">
        <v>61</v>
      </c>
      <c r="B59" s="11" t="s">
        <v>62</v>
      </c>
      <c r="C59" s="11" t="s">
        <v>10</v>
      </c>
      <c r="D59" s="12" t="s">
        <v>63</v>
      </c>
      <c r="E59" s="13" t="s">
        <v>65</v>
      </c>
      <c r="F59" s="15"/>
      <c r="G59" s="24">
        <f>H59+I59</f>
        <v>0</v>
      </c>
      <c r="H59" s="9">
        <v>0</v>
      </c>
      <c r="I59" s="37"/>
      <c r="J59" s="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" customFormat="1" ht="33.75" hidden="1" customHeight="1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90</v>
      </c>
      <c r="F60" s="15"/>
      <c r="G60" s="24">
        <f>H60</f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31.5" customHeight="1">
      <c r="A61" s="103" t="s">
        <v>98</v>
      </c>
      <c r="B61" s="104"/>
      <c r="C61" s="104"/>
      <c r="D61" s="104"/>
      <c r="E61" s="104"/>
      <c r="F61" s="104"/>
      <c r="G61" s="33">
        <f>H61+I61</f>
        <v>24310500</v>
      </c>
      <c r="H61" s="33">
        <f>H42+H38+H32+H11</f>
        <v>23868500</v>
      </c>
      <c r="I61" s="33">
        <f>I11+I32+I42</f>
        <v>442000</v>
      </c>
      <c r="J61" s="33">
        <f>J11+J32+J42</f>
        <v>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D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D63" s="3"/>
      <c r="I63" s="3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D64" s="3"/>
      <c r="G64" s="70"/>
      <c r="H64" s="45"/>
      <c r="I64" s="45"/>
      <c r="J64" s="4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>
      <c r="D71" s="3"/>
    </row>
    <row r="72" spans="4:26">
      <c r="D72" s="3"/>
    </row>
    <row r="73" spans="4:26">
      <c r="D73" s="3"/>
    </row>
    <row r="74" spans="4:26">
      <c r="D74" s="3"/>
    </row>
    <row r="75" spans="4:26">
      <c r="D75" s="3"/>
    </row>
    <row r="76" spans="4:26">
      <c r="D76" s="3"/>
    </row>
    <row r="77" spans="4:26">
      <c r="D77" s="3"/>
    </row>
    <row r="78" spans="4:26">
      <c r="D78" s="3"/>
    </row>
    <row r="79" spans="4:26">
      <c r="D79" s="3"/>
    </row>
  </sheetData>
  <mergeCells count="25">
    <mergeCell ref="B38:E38"/>
    <mergeCell ref="H9:H10"/>
    <mergeCell ref="G9:G10"/>
    <mergeCell ref="F9:F10"/>
    <mergeCell ref="B33:E33"/>
    <mergeCell ref="B42:E42"/>
    <mergeCell ref="B11:E11"/>
    <mergeCell ref="B39:E39"/>
    <mergeCell ref="I9:J9"/>
    <mergeCell ref="A9:A10"/>
    <mergeCell ref="E9:E10"/>
    <mergeCell ref="H2:J2"/>
    <mergeCell ref="H3:J3"/>
    <mergeCell ref="B32:E32"/>
    <mergeCell ref="H4:J5"/>
    <mergeCell ref="B43:E43"/>
    <mergeCell ref="A7:B7"/>
    <mergeCell ref="B12:D12"/>
    <mergeCell ref="A61:F61"/>
    <mergeCell ref="B6:I6"/>
    <mergeCell ref="D9:D10"/>
    <mergeCell ref="C9:C10"/>
    <mergeCell ref="B9:B10"/>
    <mergeCell ref="A8:C8"/>
    <mergeCell ref="G8:J8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sekretar</cp:lastModifiedBy>
  <cp:lastPrinted>2025-02-21T10:26:56Z</cp:lastPrinted>
  <dcterms:created xsi:type="dcterms:W3CDTF">2006-03-01T06:56:57Z</dcterms:created>
  <dcterms:modified xsi:type="dcterms:W3CDTF">2025-02-21T10:33:16Z</dcterms:modified>
</cp:coreProperties>
</file>