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 tabRatio="613"/>
  </bookViews>
  <sheets>
    <sheet name="Лист3" sheetId="3" r:id="rId1"/>
  </sheets>
  <definedNames>
    <definedName name="_xlnm.Print_Titles" localSheetId="0">Лист3!#REF!,Лист3!$10:$11</definedName>
    <definedName name="_xlnm.Print_Area" localSheetId="0">Лист3!$A$1:$J$66</definedName>
  </definedNames>
  <calcPr calcId="114210" fullCalcOnLoad="1"/>
</workbook>
</file>

<file path=xl/calcChain.xml><?xml version="1.0" encoding="utf-8"?>
<calcChain xmlns="http://schemas.openxmlformats.org/spreadsheetml/2006/main">
  <c r="G66" i="3"/>
  <c r="H66"/>
  <c r="H48"/>
  <c r="H20"/>
  <c r="H21"/>
  <c r="H42"/>
  <c r="H44"/>
  <c r="H59"/>
  <c r="H30"/>
  <c r="H24"/>
  <c r="H14"/>
  <c r="H15"/>
  <c r="G30"/>
  <c r="G23"/>
  <c r="H47"/>
  <c r="G32"/>
  <c r="G31"/>
  <c r="H17"/>
  <c r="H58"/>
  <c r="H50"/>
  <c r="H46"/>
  <c r="G37"/>
  <c r="G36"/>
  <c r="G35"/>
  <c r="H13"/>
  <c r="J15"/>
  <c r="J13"/>
  <c r="I15"/>
  <c r="I13"/>
  <c r="J50"/>
  <c r="I50"/>
  <c r="G59"/>
  <c r="G33"/>
  <c r="G34"/>
  <c r="G47"/>
  <c r="J46"/>
  <c r="I48"/>
  <c r="I47"/>
  <c r="G48"/>
  <c r="I46"/>
  <c r="G46"/>
  <c r="G21"/>
  <c r="G27"/>
  <c r="G44"/>
  <c r="G43"/>
  <c r="G15"/>
  <c r="G41"/>
  <c r="J40"/>
  <c r="I40"/>
  <c r="I66"/>
  <c r="G22"/>
  <c r="G26"/>
  <c r="G49"/>
  <c r="G29"/>
  <c r="G16"/>
  <c r="G14"/>
  <c r="G25"/>
  <c r="J66"/>
  <c r="G19"/>
  <c r="G38"/>
  <c r="J58"/>
  <c r="I58"/>
  <c r="G58"/>
  <c r="G50"/>
  <c r="G24"/>
  <c r="G17"/>
  <c r="G20"/>
  <c r="G28"/>
  <c r="G13"/>
  <c r="G42"/>
  <c r="G40"/>
  <c r="H40"/>
</calcChain>
</file>

<file path=xl/sharedStrings.xml><?xml version="1.0" encoding="utf-8"?>
<sst xmlns="http://schemas.openxmlformats.org/spreadsheetml/2006/main" count="239" uniqueCount="181">
  <si>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</si>
  <si>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</si>
  <si>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</si>
  <si>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</si>
  <si>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</si>
  <si>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</si>
  <si>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</si>
  <si>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</si>
  <si>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</si>
  <si>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</si>
  <si>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</si>
  <si>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</si>
  <si>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</si>
  <si>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</si>
  <si>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</si>
  <si>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</si>
  <si>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</si>
  <si>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</si>
  <si>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</si>
  <si>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</si>
  <si>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</si>
  <si>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</si>
  <si>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</si>
  <si>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</si>
  <si>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</si>
  <si>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</si>
  <si>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</si>
  <si>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</si>
  <si>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</si>
  <si>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</si>
  <si>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</si>
  <si>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</si>
  <si>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</si>
  <si>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</si>
  <si>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</si>
  <si>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</si>
  <si>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</si>
  <si>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</si>
  <si>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</si>
  <si>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</si>
  <si>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</si>
  <si>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</si>
  <si>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</si>
  <si>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</si>
  <si>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</si>
  <si>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</si>
  <si>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</si>
  <si>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</si>
  <si>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</si>
  <si>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</si>
  <si>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</si>
  <si>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</si>
  <si>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</si>
  <si>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</si>
  <si>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</si>
  <si>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</si>
  <si>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</si>
  <si>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</si>
  <si>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</si>
  <si>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</si>
  <si>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</si>
  <si>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</si>
  <si>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</si>
  <si>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</si>
  <si>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</si>
  <si>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</si>
  <si>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</si>
  <si>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</si>
  <si>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</si>
  <si>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</si>
  <si>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</si>
  <si>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</si>
  <si>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</si>
  <si>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</si>
  <si>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</si>
  <si>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</si>
  <si>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</si>
  <si>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</si>
  <si>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</si>
  <si>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</si>
  <si>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</si>
  <si>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</si>
  <si>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</si>
  <si>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</si>
  <si>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</si>
  <si>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</si>
  <si>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</si>
  <si>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</si>
  <si>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</si>
  <si>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</si>
  <si>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</si>
  <si>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</si>
  <si>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</si>
  <si>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</si>
  <si>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</si>
  <si>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</si>
  <si>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</si>
  <si>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</si>
  <si>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</si>
  <si>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</si>
  <si>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</si>
  <si>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</si>
  <si>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</si>
  <si>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</si>
  <si>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</si>
  <si>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</si>
  <si>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</si>
  <si>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</si>
  <si>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</si>
  <si>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</si>
  <si>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</si>
  <si>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Програма розвитку та підтримки архівної справи  на 2024 рік</t>
  </si>
  <si>
    <t>Програма підтримки та розвитку вторинної медичної допомоги на території Рожищенської територіальної громади на 2024 рік</t>
  </si>
  <si>
    <t>Програма підтримки та розвитку первинної медичної допомоги на території Рожищенської територіальної громади на 2024 рік</t>
  </si>
  <si>
    <t>Програма підтримки та розвитку первинної медичної допомоги на території Рожищенської територіальної громади на 2024  рік</t>
  </si>
  <si>
    <t xml:space="preserve">Комплексна програма  соціального захисту населення Рожищенської територіальної громади на 2024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</si>
  <si>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2024рік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</si>
  <si>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2024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</si>
  <si>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2024 рік"</t>
  </si>
  <si>
    <t>Програма "Благоустрій Рожищенської територіальної громади" на 2024 рік"</t>
  </si>
  <si>
    <t>Програма охорони та раціонального використання земель  Рожищенської територіальної громади на 2024 рік</t>
  </si>
  <si>
    <t>Програма "Безпечна Рожищенська територіальна громада" на 2024 рік</t>
  </si>
  <si>
    <t>Програма "Охорони навколишнього природного середовища Рожищенської територіальної громади" на 2024 рік</t>
  </si>
  <si>
    <t>Програма висвітлення діяльності Рожищенської міської ради та її виконавчих органів в друкованих засобах масової інформації на 2024 рік</t>
  </si>
  <si>
    <t>Програма "Молодь Рожищенської територіальної громади"  на 2024 рік</t>
  </si>
  <si>
    <t>до рішення міської ради "Про бюджет Рожищенської територіальної громади на 2024 рік"</t>
  </si>
  <si>
    <t>22.12.2023р №39/20</t>
  </si>
  <si>
    <t>22.12.2023 №39/12</t>
  </si>
  <si>
    <t>22.12.2023 №</t>
  </si>
  <si>
    <t>22.12.2023 №39/11</t>
  </si>
  <si>
    <t>22.12.2023 №39/9</t>
  </si>
  <si>
    <t>22.12.2023 №39/14</t>
  </si>
  <si>
    <t>22.12.2023 №39/6</t>
  </si>
  <si>
    <t>22.12.2023 №39/5</t>
  </si>
  <si>
    <t>22.12.2023 №39/4</t>
  </si>
  <si>
    <t>22.12.2023 №39/18</t>
  </si>
  <si>
    <t>22.12.2023 №39/10</t>
  </si>
  <si>
    <t>22.12.2023 №39/8</t>
  </si>
  <si>
    <t>22.12.2023 №39/13</t>
  </si>
  <si>
    <t>22.12.2023 №39/19</t>
  </si>
  <si>
    <t>22.12.2023 №39/16</t>
  </si>
  <si>
    <t>22.12.2023 №39/15</t>
  </si>
  <si>
    <t>Програма територіальної оборони Рожищенської міської територіальної громади,покращення мктеріально-технічного забезпечення військових частин Збройних сил України,Сил територіальної оборони Збройних сил України та Добровольчого формування Рожищенської міської територіальної громади на 2024 рік.</t>
  </si>
  <si>
    <t>22.12.2023 р №39/17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</si>
  <si>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</si>
  <si>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</si>
  <si>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</si>
  <si>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</si>
  <si>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Місцева програма захисту населення і територій від надзвичайнихи ситуацій техногенного та природного характеру на 2021-2025 роки</t>
  </si>
  <si>
    <t>26.03.2021р. № 6/6</t>
  </si>
  <si>
    <t xml:space="preserve"> Програмі профілактики правопорушень та злочинів в Рожищенській територіальній громаді на 2021 – 2025 роки </t>
  </si>
  <si>
    <t>25.04.2024  №</t>
  </si>
  <si>
    <t xml:space="preserve"> Зміни до додатку №6</t>
  </si>
  <si>
    <t xml:space="preserve">Розподіл витрат бюджету Рожищенської  міської територіальної громади на реалізацію місцевих програм у  2024 році </t>
  </si>
  <si>
    <t>2152</t>
  </si>
  <si>
    <t>Програма протидії екстремістським та терористичним проявам у Рожищенській територіальній громаді на 2022-2024 роки</t>
  </si>
  <si>
    <t>24.11.2022 р №26/3</t>
  </si>
  <si>
    <t>0116084</t>
  </si>
  <si>
    <t>6084</t>
  </si>
  <si>
    <t>0610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</si>
  <si>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</si>
  <si>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Програма підтримки  індивідуального житлового будівництва на селі "Власний дім " на території Рожищенської міської територіальної громади на 2024-2026 роки</t>
  </si>
  <si>
    <t xml:space="preserve">15.08.2024 р № </t>
  </si>
  <si>
    <t>0118831</t>
  </si>
  <si>
    <t>8831</t>
  </si>
  <si>
    <t>1060</t>
  </si>
  <si>
    <t>Надання довгострокових кредитів індивідуальним забудовникам житла на селі</t>
  </si>
  <si>
    <t>0118130</t>
  </si>
  <si>
    <t>8130</t>
  </si>
  <si>
    <t>Забезпечення діяльності місцевої та добровільної пожежної охорони</t>
  </si>
  <si>
    <t>0116017</t>
  </si>
  <si>
    <t>6017</t>
  </si>
  <si>
    <t>Інша діяльність, пов`язана з експлуатацією об`єктів житлово-комунального господарства</t>
  </si>
  <si>
    <t>26.09.2024 р №</t>
  </si>
  <si>
    <t>Програма підтримки та збереження об'єктів і майна комунальної власності Рожищенської територіальної громади на 2024 рік</t>
  </si>
  <si>
    <t>Програма фінансовї підтримки комунальних підприємств Рожищенської міської ради на 2024 рік</t>
  </si>
  <si>
    <t>Додаток № 6</t>
  </si>
  <si>
    <t xml:space="preserve">Місцева програма захисту населення і територій від надзвичайних ситуацій техногенного та природного характеру на 2021-2025 роки (Цивільний захист 2021-2025 роки) </t>
  </si>
  <si>
    <t>31.03.2023 №30/4</t>
  </si>
  <si>
    <t xml:space="preserve">до рішення  Рожищенської міської ради </t>
  </si>
  <si>
    <t xml:space="preserve">від   27.11.2024 року  № 50/8 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</si>
</sst>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6" fillId="0" borderId="0"/>
    <xf numFmtId="0" fontId="19" fillId="0" borderId="0"/>
    <xf numFmtId="0" fontId="1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1" fillId="2" borderId="1" applyNumberFormat="0" applyFont="0" applyAlignment="0" applyProtection="0"/>
    <xf numFmtId="0" fontId="7" fillId="0" borderId="0"/>
  </cellStyleXfs>
  <cellXfs count="11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Border="1"/>
    <xf numFmtId="0" fontId="4" fillId="0" borderId="0" xfId="0" applyFont="1" applyFill="1" applyBorder="1"/>
    <xf numFmtId="1" fontId="4" fillId="0" borderId="0" xfId="0" applyNumberFormat="1" applyFont="1" applyFill="1"/>
    <xf numFmtId="0" fontId="8" fillId="0" borderId="0" xfId="0" applyFont="1" applyFill="1" applyBorder="1"/>
    <xf numFmtId="0" fontId="9" fillId="3" borderId="2" xfId="0" applyFont="1" applyFill="1" applyBorder="1" applyAlignment="1">
      <alignment horizontal="justify" vertical="center"/>
    </xf>
    <xf numFmtId="4" fontId="9" fillId="0" borderId="2" xfId="0" applyNumberFormat="1" applyFont="1" applyFill="1" applyBorder="1" applyAlignment="1">
      <alignment horizontal="center" vertical="center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2" fontId="9" fillId="0" borderId="2" xfId="11" quotePrefix="1" applyNumberFormat="1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2" fontId="9" fillId="0" borderId="2" xfId="11" applyNumberFormat="1" applyFont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9" fontId="9" fillId="0" borderId="2" xfId="5" applyNumberFormat="1" applyFont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4" fontId="12" fillId="4" borderId="2" xfId="0" applyNumberFormat="1" applyFont="1" applyFill="1" applyBorder="1" applyAlignment="1">
      <alignment horizontal="center" vertical="center"/>
    </xf>
    <xf numFmtId="4" fontId="12" fillId="4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0" fontId="5" fillId="4" borderId="2" xfId="0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/>
    </xf>
    <xf numFmtId="49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justify" vertical="center"/>
    </xf>
    <xf numFmtId="4" fontId="8" fillId="0" borderId="4" xfId="0" applyNumberFormat="1" applyFont="1" applyBorder="1" applyAlignment="1">
      <alignment horizontal="center" vertical="center" wrapText="1"/>
    </xf>
    <xf numFmtId="0" fontId="14" fillId="0" borderId="0" xfId="0" applyFont="1" applyFill="1" applyBorder="1"/>
    <xf numFmtId="4" fontId="12" fillId="4" borderId="2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/>
    <xf numFmtId="0" fontId="12" fillId="0" borderId="0" xfId="0" applyFont="1" applyFill="1" applyBorder="1"/>
    <xf numFmtId="1" fontId="12" fillId="0" borderId="0" xfId="0" applyNumberFormat="1" applyFont="1" applyFill="1"/>
    <xf numFmtId="0" fontId="12" fillId="0" borderId="0" xfId="4" applyFont="1" applyFill="1" applyAlignment="1">
      <alignment horizontal="left"/>
    </xf>
    <xf numFmtId="0" fontId="12" fillId="0" borderId="0" xfId="0" applyFont="1" applyAlignment="1"/>
    <xf numFmtId="0" fontId="12" fillId="0" borderId="0" xfId="2" applyFont="1" applyAlignment="1">
      <alignment horizontal="left"/>
    </xf>
    <xf numFmtId="0" fontId="12" fillId="0" borderId="0" xfId="0" applyFont="1" applyFill="1" applyAlignment="1"/>
    <xf numFmtId="2" fontId="13" fillId="0" borderId="2" xfId="11" applyNumberFormat="1" applyFont="1" applyBorder="1" applyAlignment="1">
      <alignment vertical="center" wrapText="1"/>
    </xf>
    <xf numFmtId="0" fontId="13" fillId="3" borderId="2" xfId="0" applyFont="1" applyFill="1" applyBorder="1" applyAlignment="1">
      <alignment horizontal="justify" vertical="center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2" fontId="13" fillId="0" borderId="2" xfId="11" quotePrefix="1" applyNumberFormat="1" applyFont="1" applyBorder="1" applyAlignment="1">
      <alignment vertical="center" wrapText="1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9" fillId="0" borderId="2" xfId="0" quotePrefix="1" applyFont="1" applyBorder="1" applyAlignment="1">
      <alignment horizontal="center" vertical="center" wrapText="1"/>
    </xf>
    <xf numFmtId="4" fontId="9" fillId="0" borderId="2" xfId="0" quotePrefix="1" applyNumberFormat="1" applyFont="1" applyBorder="1" applyAlignment="1">
      <alignment horizontal="center" vertical="center" wrapText="1"/>
    </xf>
    <xf numFmtId="4" fontId="9" fillId="0" borderId="2" xfId="0" quotePrefix="1" applyNumberFormat="1" applyFont="1" applyBorder="1" applyAlignment="1">
      <alignment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9" fillId="3" borderId="6" xfId="0" applyFont="1" applyFill="1" applyBorder="1" applyAlignment="1">
      <alignment horizontal="left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/>
    </xf>
    <xf numFmtId="0" fontId="14" fillId="0" borderId="0" xfId="0" applyFont="1" applyFill="1"/>
    <xf numFmtId="0" fontId="14" fillId="0" borderId="0" xfId="0" applyFont="1" applyFill="1" applyAlignment="1">
      <alignment horizontal="justify"/>
    </xf>
    <xf numFmtId="0" fontId="12" fillId="0" borderId="0" xfId="0" applyFont="1" applyFill="1" applyBorder="1" applyAlignment="1">
      <alignment horizontal="center"/>
    </xf>
    <xf numFmtId="1" fontId="14" fillId="0" borderId="0" xfId="0" applyNumberFormat="1" applyFont="1" applyFill="1"/>
    <xf numFmtId="4" fontId="3" fillId="0" borderId="0" xfId="0" applyNumberFormat="1" applyFont="1" applyFill="1"/>
    <xf numFmtId="0" fontId="17" fillId="0" borderId="0" xfId="0" applyFont="1" applyFill="1" applyBorder="1"/>
    <xf numFmtId="0" fontId="18" fillId="0" borderId="0" xfId="0" applyFont="1" applyFill="1" applyBorder="1"/>
    <xf numFmtId="4" fontId="18" fillId="0" borderId="0" xfId="0" applyNumberFormat="1" applyFont="1" applyFill="1" applyBorder="1"/>
    <xf numFmtId="0" fontId="18" fillId="0" borderId="2" xfId="0" applyFont="1" applyFill="1" applyBorder="1"/>
    <xf numFmtId="0" fontId="18" fillId="0" borderId="0" xfId="0" applyFont="1" applyFill="1"/>
    <xf numFmtId="49" fontId="13" fillId="4" borderId="5" xfId="0" applyNumberFormat="1" applyFont="1" applyFill="1" applyBorder="1" applyAlignment="1">
      <alignment horizontal="center" vertical="center" wrapText="1"/>
    </xf>
    <xf numFmtId="49" fontId="13" fillId="4" borderId="6" xfId="0" applyNumberFormat="1" applyFont="1" applyFill="1" applyBorder="1" applyAlignment="1">
      <alignment horizontal="center" vertical="center" wrapText="1"/>
    </xf>
    <xf numFmtId="1" fontId="5" fillId="0" borderId="17" xfId="0" applyNumberFormat="1" applyFont="1" applyFill="1" applyBorder="1" applyAlignment="1">
      <alignment horizontal="center" vertical="center"/>
    </xf>
    <xf numFmtId="1" fontId="5" fillId="0" borderId="1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2" fontId="13" fillId="4" borderId="2" xfId="11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49" fontId="12" fillId="4" borderId="2" xfId="0" quotePrefix="1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2" fillId="0" borderId="0" xfId="2" applyFont="1" applyAlignment="1">
      <alignment horizontal="left" vertical="top" wrapText="1"/>
    </xf>
    <xf numFmtId="0" fontId="15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Alignment="1">
      <alignment horizontal="left"/>
    </xf>
    <xf numFmtId="1" fontId="5" fillId="0" borderId="9" xfId="0" applyNumberFormat="1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</cellXfs>
  <cellStyles count="14">
    <cellStyle name="Normal_Доходи" xfId="1"/>
    <cellStyle name="Звичайний 2" xfId="2"/>
    <cellStyle name="Звичайний 2 2" xfId="3"/>
    <cellStyle name="Звичайний_Лист3_1" xfId="4"/>
    <cellStyle name="Обычный" xfId="0" builtinId="0"/>
    <cellStyle name="Обычный 2" xfId="5"/>
    <cellStyle name="Обычный 2 2" xfId="6"/>
    <cellStyle name="Обычный 2 3" xfId="7"/>
    <cellStyle name="Обычный 2 3 2" xfId="8"/>
    <cellStyle name="Обычный 2 4" xfId="9"/>
    <cellStyle name="Обычный 3" xfId="10"/>
    <cellStyle name="Обычный_Лист3" xfId="11"/>
    <cellStyle name="Примечание 2" xfId="12"/>
    <cellStyle name="Стиль 1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8"/>
  <sheetViews>
    <sheetView tabSelected="1" zoomScale="75" zoomScaleNormal="75" workbookViewId="0">
      <selection activeCell="H3" sqref="H3:J3"/>
    </sheetView>
  </sheetViews>
  <sheetFormatPr defaultRowHeight="18.7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18.28515625" style="6" customWidth="1"/>
    <col min="8" max="8" width="17.5703125" style="6" customWidth="1"/>
    <col min="9" max="9" width="18.7109375" style="1" customWidth="1"/>
    <col min="10" max="10" width="18.42578125" style="1" customWidth="1"/>
    <col min="11" max="11" width="25" style="80" bestFit="1" customWidth="1"/>
    <col min="12" max="12" width="20.42578125" style="80" customWidth="1"/>
    <col min="13" max="14" width="19.85546875" style="80" bestFit="1" customWidth="1"/>
    <col min="15" max="17" width="9.140625" style="80"/>
    <col min="18" max="16384" width="9.140625" style="1"/>
  </cols>
  <sheetData>
    <row r="1" spans="1:27" s="49" customFormat="1" ht="31.5" customHeight="1">
      <c r="F1" s="46"/>
      <c r="G1" s="51"/>
      <c r="H1" s="54" t="s">
        <v>176</v>
      </c>
      <c r="I1" s="54"/>
      <c r="J1" s="61"/>
      <c r="K1" s="76"/>
      <c r="L1" s="76"/>
      <c r="M1" s="76"/>
      <c r="N1" s="76"/>
      <c r="O1" s="76"/>
      <c r="P1" s="76"/>
      <c r="Q1" s="76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s="49" customFormat="1" ht="18.75" customHeight="1">
      <c r="F2" s="46"/>
      <c r="G2" s="51"/>
      <c r="H2" s="108" t="s">
        <v>179</v>
      </c>
      <c r="I2" s="108"/>
      <c r="J2" s="108"/>
      <c r="K2" s="76"/>
      <c r="L2" s="76"/>
      <c r="M2" s="76"/>
      <c r="N2" s="76"/>
      <c r="O2" s="76"/>
      <c r="P2" s="76"/>
      <c r="Q2" s="76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s="49" customFormat="1" ht="20.25" customHeight="1">
      <c r="F3" s="55"/>
      <c r="G3" s="55"/>
      <c r="H3" s="108" t="s">
        <v>180</v>
      </c>
      <c r="I3" s="108"/>
      <c r="J3" s="108"/>
      <c r="K3" s="76"/>
      <c r="L3" s="76"/>
      <c r="M3" s="76"/>
      <c r="N3" s="76"/>
      <c r="O3" s="76"/>
      <c r="P3" s="76"/>
      <c r="Q3" s="76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1:27" s="49" customFormat="1">
      <c r="F4" s="55"/>
      <c r="G4" s="55"/>
      <c r="H4" s="110"/>
      <c r="I4" s="110"/>
      <c r="J4" s="110"/>
      <c r="K4" s="76"/>
      <c r="L4" s="76"/>
      <c r="M4" s="76"/>
      <c r="N4" s="76"/>
      <c r="O4" s="76"/>
      <c r="P4" s="76"/>
      <c r="Q4" s="76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s="49" customFormat="1" ht="16.5" customHeight="1">
      <c r="F5" s="46"/>
      <c r="G5" s="51"/>
      <c r="H5" s="52"/>
      <c r="I5" s="53"/>
      <c r="J5" s="53"/>
      <c r="K5" s="76"/>
      <c r="L5" s="76"/>
      <c r="M5" s="76"/>
      <c r="N5" s="76"/>
      <c r="O5" s="76"/>
      <c r="P5" s="76"/>
      <c r="Q5" s="76"/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27" s="49" customFormat="1" ht="26.25" customHeight="1">
      <c r="D6" s="109" t="s">
        <v>152</v>
      </c>
      <c r="E6" s="109"/>
      <c r="F6" s="109"/>
      <c r="G6" s="109"/>
      <c r="H6" s="52"/>
      <c r="I6" s="53"/>
      <c r="J6" s="53"/>
      <c r="K6" s="76"/>
      <c r="L6" s="76"/>
      <c r="M6" s="76"/>
      <c r="N6" s="76"/>
      <c r="O6" s="76"/>
      <c r="P6" s="76"/>
      <c r="Q6" s="76"/>
      <c r="R6" s="50"/>
      <c r="S6" s="50"/>
      <c r="T6" s="50"/>
      <c r="U6" s="50"/>
      <c r="V6" s="50"/>
      <c r="W6" s="50"/>
      <c r="X6" s="50"/>
      <c r="Y6" s="50"/>
      <c r="Z6" s="50"/>
      <c r="AA6" s="50"/>
    </row>
    <row r="7" spans="1:27" s="49" customFormat="1" ht="26.25" customHeight="1">
      <c r="D7" s="47"/>
      <c r="E7" s="47" t="s">
        <v>125</v>
      </c>
      <c r="F7" s="47"/>
      <c r="G7" s="47"/>
      <c r="H7" s="52"/>
      <c r="I7" s="53"/>
      <c r="J7" s="53"/>
      <c r="K7" s="76"/>
      <c r="L7" s="76"/>
      <c r="M7" s="76"/>
      <c r="N7" s="76"/>
      <c r="O7" s="76"/>
      <c r="P7" s="76"/>
      <c r="Q7" s="76"/>
      <c r="R7" s="50"/>
      <c r="S7" s="50"/>
      <c r="T7" s="50"/>
      <c r="U7" s="50"/>
      <c r="V7" s="50"/>
      <c r="W7" s="50"/>
      <c r="X7" s="50"/>
      <c r="Y7" s="50"/>
      <c r="Z7" s="50"/>
      <c r="AA7" s="50"/>
    </row>
    <row r="8" spans="1:27" s="49" customFormat="1" ht="26.25" customHeight="1">
      <c r="B8" s="92" t="s">
        <v>153</v>
      </c>
      <c r="C8" s="92"/>
      <c r="D8" s="92"/>
      <c r="E8" s="92"/>
      <c r="F8" s="92"/>
      <c r="G8" s="92"/>
      <c r="H8" s="92"/>
      <c r="I8" s="92"/>
      <c r="J8" s="48"/>
      <c r="K8" s="76"/>
      <c r="L8" s="76"/>
      <c r="M8" s="76"/>
      <c r="N8" s="76"/>
      <c r="O8" s="76"/>
      <c r="P8" s="76"/>
      <c r="Q8" s="76"/>
      <c r="R8" s="50"/>
      <c r="S8" s="50"/>
      <c r="T8" s="50"/>
      <c r="U8" s="50"/>
      <c r="V8" s="50"/>
      <c r="W8" s="50"/>
      <c r="X8" s="50"/>
      <c r="Y8" s="50"/>
      <c r="Z8" s="50"/>
      <c r="AA8" s="50"/>
    </row>
    <row r="9" spans="1:27" ht="29.25" customHeight="1" thickBot="1">
      <c r="A9" s="99" t="s">
        <v>100</v>
      </c>
      <c r="B9" s="99"/>
      <c r="C9" s="99"/>
      <c r="G9" s="100"/>
      <c r="H9" s="101"/>
      <c r="I9" s="101"/>
      <c r="J9" s="101"/>
      <c r="K9" s="77"/>
      <c r="L9" s="77"/>
      <c r="M9" s="77"/>
      <c r="N9" s="77"/>
      <c r="O9" s="77"/>
      <c r="P9" s="77"/>
      <c r="Q9" s="77"/>
      <c r="R9" s="4"/>
      <c r="S9" s="4"/>
      <c r="T9" s="4"/>
      <c r="U9" s="4"/>
      <c r="V9" s="4"/>
      <c r="W9" s="4"/>
      <c r="X9" s="4"/>
      <c r="Y9" s="4"/>
      <c r="Z9" s="4"/>
    </row>
    <row r="10" spans="1:27" ht="55.5" customHeight="1">
      <c r="A10" s="104" t="s">
        <v>2</v>
      </c>
      <c r="B10" s="97" t="s">
        <v>3</v>
      </c>
      <c r="C10" s="95" t="s">
        <v>4</v>
      </c>
      <c r="D10" s="93" t="s">
        <v>5</v>
      </c>
      <c r="E10" s="106" t="s">
        <v>42</v>
      </c>
      <c r="F10" s="85" t="s">
        <v>63</v>
      </c>
      <c r="G10" s="83" t="s">
        <v>6</v>
      </c>
      <c r="H10" s="111" t="s">
        <v>0</v>
      </c>
      <c r="I10" s="102" t="s">
        <v>1</v>
      </c>
      <c r="J10" s="103"/>
      <c r="K10" s="77"/>
      <c r="L10" s="77"/>
      <c r="M10" s="77"/>
      <c r="N10" s="77"/>
      <c r="O10" s="77"/>
      <c r="P10" s="77"/>
      <c r="Q10" s="77"/>
      <c r="R10" s="4"/>
      <c r="S10" s="4"/>
      <c r="T10" s="4"/>
      <c r="U10" s="4"/>
      <c r="V10" s="4"/>
      <c r="W10" s="4"/>
      <c r="X10" s="4"/>
      <c r="Y10" s="4"/>
      <c r="Z10" s="4"/>
    </row>
    <row r="11" spans="1:27" ht="70.5" customHeight="1">
      <c r="A11" s="105"/>
      <c r="B11" s="98"/>
      <c r="C11" s="96"/>
      <c r="D11" s="94"/>
      <c r="E11" s="107"/>
      <c r="F11" s="86"/>
      <c r="G11" s="84"/>
      <c r="H11" s="112"/>
      <c r="I11" s="44" t="s">
        <v>7</v>
      </c>
      <c r="J11" s="14" t="s">
        <v>8</v>
      </c>
      <c r="K11" s="77"/>
      <c r="L11" s="77"/>
      <c r="M11" s="77"/>
      <c r="N11" s="77"/>
      <c r="O11" s="77"/>
      <c r="P11" s="77"/>
      <c r="Q11" s="77"/>
      <c r="R11" s="4"/>
      <c r="S11" s="4"/>
      <c r="T11" s="4"/>
      <c r="U11" s="4"/>
      <c r="V11" s="4"/>
      <c r="W11" s="4"/>
      <c r="X11" s="4"/>
      <c r="Y11" s="4"/>
      <c r="Z11" s="4"/>
    </row>
    <row r="12" spans="1:27" ht="28.5" customHeight="1">
      <c r="A12" s="23" t="s">
        <v>101</v>
      </c>
      <c r="B12" s="24"/>
      <c r="C12" s="24"/>
      <c r="D12" s="88" t="s">
        <v>59</v>
      </c>
      <c r="E12" s="89"/>
      <c r="F12" s="32"/>
      <c r="G12" s="33"/>
      <c r="H12" s="33"/>
      <c r="I12" s="45"/>
      <c r="J12" s="32"/>
      <c r="K12" s="77"/>
      <c r="L12" s="77"/>
      <c r="M12" s="77"/>
      <c r="N12" s="77"/>
      <c r="O12" s="77"/>
      <c r="P12" s="77"/>
      <c r="Q12" s="77"/>
      <c r="R12" s="4"/>
      <c r="S12" s="4"/>
      <c r="T12" s="4"/>
      <c r="U12" s="4"/>
      <c r="V12" s="4"/>
      <c r="W12" s="4"/>
      <c r="X12" s="4"/>
      <c r="Y12" s="4"/>
      <c r="Z12" s="4"/>
    </row>
    <row r="13" spans="1:27" s="4" customFormat="1" ht="21" customHeight="1">
      <c r="A13" s="23" t="s">
        <v>70</v>
      </c>
      <c r="B13" s="24"/>
      <c r="C13" s="24"/>
      <c r="D13" s="88" t="s">
        <v>59</v>
      </c>
      <c r="E13" s="89"/>
      <c r="F13" s="24"/>
      <c r="G13" s="43">
        <f>SUM(G14:G38)</f>
        <v>23946552</v>
      </c>
      <c r="H13" s="43">
        <f>SUM(H14:H38)</f>
        <v>23249552</v>
      </c>
      <c r="I13" s="43">
        <f>SUM(I14:I38)</f>
        <v>697000</v>
      </c>
      <c r="J13" s="43">
        <f>SUM(J14:J38)</f>
        <v>478000</v>
      </c>
      <c r="K13" s="78"/>
      <c r="L13" s="77"/>
      <c r="M13" s="77"/>
      <c r="N13" s="77"/>
      <c r="O13" s="77"/>
      <c r="P13" s="77"/>
      <c r="Q13" s="77"/>
    </row>
    <row r="14" spans="1:27" s="2" customFormat="1" ht="36" customHeight="1">
      <c r="A14" s="10" t="s">
        <v>9</v>
      </c>
      <c r="B14" s="10" t="s">
        <v>10</v>
      </c>
      <c r="C14" s="10" t="s">
        <v>11</v>
      </c>
      <c r="D14" s="19" t="s">
        <v>43</v>
      </c>
      <c r="E14" s="8" t="s">
        <v>111</v>
      </c>
      <c r="F14" s="17" t="s">
        <v>126</v>
      </c>
      <c r="G14" s="9">
        <f>H14</f>
        <v>457300</v>
      </c>
      <c r="H14" s="21">
        <f>360000+97300</f>
        <v>457300</v>
      </c>
      <c r="I14" s="9">
        <v>0</v>
      </c>
      <c r="J14" s="9">
        <v>0</v>
      </c>
      <c r="K14" s="77"/>
      <c r="L14" s="77"/>
      <c r="M14" s="77"/>
      <c r="N14" s="77"/>
      <c r="O14" s="77"/>
      <c r="P14" s="77"/>
      <c r="Q14" s="77"/>
      <c r="R14" s="5"/>
      <c r="S14" s="5"/>
      <c r="T14" s="5"/>
      <c r="U14" s="5"/>
      <c r="V14" s="5"/>
      <c r="W14" s="5"/>
      <c r="X14" s="5"/>
      <c r="Y14" s="5"/>
      <c r="Z14" s="5"/>
    </row>
    <row r="15" spans="1:27" s="2" customFormat="1" ht="60.75" customHeight="1">
      <c r="A15" s="20" t="s">
        <v>12</v>
      </c>
      <c r="B15" s="10" t="s">
        <v>32</v>
      </c>
      <c r="C15" s="20" t="s">
        <v>22</v>
      </c>
      <c r="D15" s="19" t="s">
        <v>45</v>
      </c>
      <c r="E15" s="8" t="s">
        <v>112</v>
      </c>
      <c r="F15" s="17" t="s">
        <v>127</v>
      </c>
      <c r="G15" s="9">
        <f>H15+I15</f>
        <v>9413252</v>
      </c>
      <c r="H15" s="21">
        <f>5376133+11263+207160+3390696</f>
        <v>8985252</v>
      </c>
      <c r="I15" s="9">
        <f>439263-11263</f>
        <v>428000</v>
      </c>
      <c r="J15" s="9">
        <f>439263-11263</f>
        <v>428000</v>
      </c>
      <c r="K15" s="77"/>
      <c r="L15" s="77"/>
      <c r="M15" s="77"/>
      <c r="N15" s="77"/>
      <c r="O15" s="77"/>
      <c r="P15" s="77"/>
      <c r="Q15" s="77"/>
      <c r="R15" s="5"/>
      <c r="S15" s="5"/>
      <c r="T15" s="5"/>
      <c r="U15" s="5"/>
      <c r="V15" s="5"/>
      <c r="W15" s="5"/>
      <c r="X15" s="5"/>
      <c r="Y15" s="5"/>
      <c r="Z15" s="5"/>
    </row>
    <row r="16" spans="1:27" s="2" customFormat="1" ht="3.75" hidden="1" customHeight="1">
      <c r="A16" s="20"/>
      <c r="B16" s="10"/>
      <c r="C16" s="20"/>
      <c r="D16" s="19"/>
      <c r="E16" s="8" t="s">
        <v>84</v>
      </c>
      <c r="F16" s="17" t="s">
        <v>128</v>
      </c>
      <c r="G16" s="9">
        <f>H16</f>
        <v>0</v>
      </c>
      <c r="H16" s="21">
        <v>0</v>
      </c>
      <c r="I16" s="9"/>
      <c r="J16" s="9"/>
      <c r="K16" s="77"/>
      <c r="L16" s="77"/>
      <c r="M16" s="77"/>
      <c r="N16" s="77"/>
      <c r="O16" s="77"/>
      <c r="P16" s="77"/>
      <c r="Q16" s="77"/>
      <c r="R16" s="5"/>
      <c r="S16" s="5"/>
      <c r="T16" s="5"/>
      <c r="U16" s="5"/>
      <c r="V16" s="5"/>
      <c r="W16" s="5"/>
      <c r="X16" s="5"/>
      <c r="Y16" s="5"/>
      <c r="Z16" s="5"/>
    </row>
    <row r="17" spans="1:26" s="2" customFormat="1" ht="76.5" customHeight="1">
      <c r="A17" s="20" t="s">
        <v>13</v>
      </c>
      <c r="B17" s="10" t="s">
        <v>33</v>
      </c>
      <c r="C17" s="20" t="s">
        <v>90</v>
      </c>
      <c r="D17" s="19" t="s">
        <v>46</v>
      </c>
      <c r="E17" s="8" t="s">
        <v>113</v>
      </c>
      <c r="F17" s="17" t="s">
        <v>129</v>
      </c>
      <c r="G17" s="9">
        <f>H17+I17</f>
        <v>1830000</v>
      </c>
      <c r="H17" s="21">
        <f>1000000+700000+50000+80000</f>
        <v>1830000</v>
      </c>
      <c r="I17" s="9">
        <v>0</v>
      </c>
      <c r="J17" s="9">
        <v>0</v>
      </c>
      <c r="K17" s="77"/>
      <c r="L17" s="77"/>
      <c r="M17" s="77"/>
      <c r="N17" s="77"/>
      <c r="O17" s="77"/>
      <c r="P17" s="77"/>
      <c r="Q17" s="77"/>
      <c r="R17" s="5"/>
      <c r="S17" s="5"/>
      <c r="T17" s="5"/>
      <c r="U17" s="5"/>
      <c r="V17" s="5"/>
      <c r="W17" s="5"/>
      <c r="X17" s="5"/>
      <c r="Y17" s="5"/>
      <c r="Z17" s="5"/>
    </row>
    <row r="18" spans="1:26" s="2" customFormat="1" ht="48.75" customHeight="1">
      <c r="A18" s="20" t="s">
        <v>95</v>
      </c>
      <c r="B18" s="10" t="s">
        <v>154</v>
      </c>
      <c r="C18" s="20" t="s">
        <v>96</v>
      </c>
      <c r="D18" s="19" t="s">
        <v>97</v>
      </c>
      <c r="E18" s="8" t="s">
        <v>114</v>
      </c>
      <c r="F18" s="17" t="s">
        <v>129</v>
      </c>
      <c r="G18" s="9">
        <v>0</v>
      </c>
      <c r="H18" s="21">
        <v>0</v>
      </c>
      <c r="I18" s="9">
        <v>0</v>
      </c>
      <c r="J18" s="9">
        <v>0</v>
      </c>
      <c r="K18" s="77"/>
      <c r="L18" s="77"/>
      <c r="M18" s="77"/>
      <c r="N18" s="77"/>
      <c r="O18" s="77"/>
      <c r="P18" s="77"/>
      <c r="Q18" s="77"/>
      <c r="R18" s="5"/>
      <c r="S18" s="5"/>
      <c r="T18" s="5"/>
      <c r="U18" s="5"/>
      <c r="V18" s="5"/>
      <c r="W18" s="5"/>
      <c r="X18" s="5"/>
      <c r="Y18" s="5"/>
      <c r="Z18" s="5"/>
    </row>
    <row r="19" spans="1:26" s="2" customFormat="1" ht="62.25" customHeight="1">
      <c r="A19" s="20" t="s">
        <v>80</v>
      </c>
      <c r="B19" s="10" t="s">
        <v>81</v>
      </c>
      <c r="C19" s="20" t="s">
        <v>82</v>
      </c>
      <c r="D19" s="19" t="s">
        <v>83</v>
      </c>
      <c r="E19" s="8" t="s">
        <v>115</v>
      </c>
      <c r="F19" s="17" t="s">
        <v>130</v>
      </c>
      <c r="G19" s="9">
        <f>H19</f>
        <v>30000</v>
      </c>
      <c r="H19" s="21">
        <v>30000</v>
      </c>
      <c r="I19" s="9">
        <v>0</v>
      </c>
      <c r="J19" s="9">
        <v>0</v>
      </c>
      <c r="K19" s="77"/>
      <c r="L19" s="77"/>
      <c r="M19" s="77"/>
      <c r="N19" s="77"/>
      <c r="O19" s="77"/>
      <c r="P19" s="77"/>
      <c r="Q19" s="77"/>
      <c r="R19" s="5"/>
      <c r="S19" s="5"/>
      <c r="T19" s="5"/>
      <c r="U19" s="5"/>
      <c r="V19" s="5"/>
      <c r="W19" s="5"/>
      <c r="X19" s="5"/>
      <c r="Y19" s="5"/>
      <c r="Z19" s="5"/>
    </row>
    <row r="20" spans="1:26" ht="58.5" customHeight="1">
      <c r="A20" s="20" t="s">
        <v>14</v>
      </c>
      <c r="B20" s="11" t="s">
        <v>34</v>
      </c>
      <c r="C20" s="20" t="s">
        <v>23</v>
      </c>
      <c r="D20" s="19" t="s">
        <v>47</v>
      </c>
      <c r="E20" s="8" t="s">
        <v>116</v>
      </c>
      <c r="F20" s="17" t="s">
        <v>131</v>
      </c>
      <c r="G20" s="9">
        <f>H20+I20</f>
        <v>235000</v>
      </c>
      <c r="H20" s="21">
        <f>150000+35000+50000</f>
        <v>235000</v>
      </c>
      <c r="I20" s="30">
        <v>0</v>
      </c>
      <c r="J20" s="9">
        <v>0</v>
      </c>
      <c r="K20" s="77"/>
      <c r="L20" s="77"/>
      <c r="M20" s="77"/>
      <c r="N20" s="77"/>
      <c r="O20" s="77"/>
      <c r="P20" s="77"/>
      <c r="Q20" s="77"/>
      <c r="R20" s="4"/>
      <c r="S20" s="4"/>
      <c r="T20" s="4"/>
      <c r="U20" s="4"/>
      <c r="V20" s="4"/>
      <c r="W20" s="4"/>
      <c r="X20" s="4"/>
      <c r="Y20" s="4"/>
      <c r="Z20" s="4"/>
    </row>
    <row r="21" spans="1:26" ht="60.75" customHeight="1">
      <c r="A21" s="20" t="s">
        <v>15</v>
      </c>
      <c r="B21" s="11" t="s">
        <v>36</v>
      </c>
      <c r="C21" s="20" t="s">
        <v>25</v>
      </c>
      <c r="D21" s="19" t="s">
        <v>49</v>
      </c>
      <c r="E21" s="8" t="s">
        <v>117</v>
      </c>
      <c r="F21" s="17" t="s">
        <v>132</v>
      </c>
      <c r="G21" s="9">
        <f>H21</f>
        <v>1214100</v>
      </c>
      <c r="H21" s="21">
        <f>980000+54100+180000</f>
        <v>1214100</v>
      </c>
      <c r="I21" s="29">
        <v>0</v>
      </c>
      <c r="J21" s="9">
        <v>0</v>
      </c>
      <c r="K21" s="77"/>
      <c r="L21" s="77"/>
      <c r="M21" s="77"/>
      <c r="N21" s="77"/>
      <c r="O21" s="77"/>
      <c r="P21" s="77"/>
      <c r="Q21" s="77"/>
      <c r="R21" s="4"/>
      <c r="S21" s="4"/>
      <c r="T21" s="4"/>
      <c r="U21" s="4"/>
      <c r="V21" s="4"/>
      <c r="W21" s="4"/>
      <c r="X21" s="4"/>
      <c r="Y21" s="4"/>
      <c r="Z21" s="4"/>
    </row>
    <row r="22" spans="1:26" ht="73.5" customHeight="1">
      <c r="A22" s="20" t="s">
        <v>16</v>
      </c>
      <c r="B22" s="11" t="s">
        <v>37</v>
      </c>
      <c r="C22" s="20" t="s">
        <v>25</v>
      </c>
      <c r="D22" s="19" t="s">
        <v>50</v>
      </c>
      <c r="E22" s="8" t="s">
        <v>118</v>
      </c>
      <c r="F22" s="17" t="s">
        <v>133</v>
      </c>
      <c r="G22" s="9">
        <f>H22</f>
        <v>1500000</v>
      </c>
      <c r="H22" s="21">
        <v>1500000</v>
      </c>
      <c r="I22" s="29">
        <v>0</v>
      </c>
      <c r="J22" s="9">
        <v>0</v>
      </c>
      <c r="K22" s="77"/>
      <c r="L22" s="77"/>
      <c r="M22" s="77"/>
      <c r="N22" s="77"/>
      <c r="O22" s="77"/>
      <c r="P22" s="77"/>
      <c r="Q22" s="77"/>
      <c r="R22" s="4"/>
      <c r="S22" s="4"/>
      <c r="T22" s="4"/>
      <c r="U22" s="4"/>
      <c r="V22" s="4"/>
      <c r="W22" s="4"/>
      <c r="X22" s="4"/>
      <c r="Y22" s="4"/>
      <c r="Z22" s="4"/>
    </row>
    <row r="23" spans="1:26" ht="52.5" customHeight="1">
      <c r="A23" s="20" t="s">
        <v>170</v>
      </c>
      <c r="B23" s="70" t="s">
        <v>171</v>
      </c>
      <c r="C23" s="20" t="s">
        <v>25</v>
      </c>
      <c r="D23" s="19" t="s">
        <v>172</v>
      </c>
      <c r="E23" s="8" t="s">
        <v>174</v>
      </c>
      <c r="F23" s="17" t="s">
        <v>173</v>
      </c>
      <c r="G23" s="9">
        <f>H23+I23</f>
        <v>112000</v>
      </c>
      <c r="H23" s="21">
        <v>112000</v>
      </c>
      <c r="I23" s="29">
        <v>0</v>
      </c>
      <c r="J23" s="9">
        <v>0</v>
      </c>
      <c r="K23" s="77"/>
      <c r="L23" s="77"/>
      <c r="M23" s="77"/>
      <c r="N23" s="77"/>
      <c r="O23" s="77"/>
      <c r="P23" s="77"/>
      <c r="Q23" s="77"/>
      <c r="R23" s="4"/>
      <c r="S23" s="4"/>
      <c r="T23" s="4"/>
      <c r="U23" s="4"/>
      <c r="V23" s="4"/>
      <c r="W23" s="4"/>
      <c r="X23" s="4"/>
      <c r="Y23" s="4"/>
      <c r="Z23" s="4"/>
    </row>
    <row r="24" spans="1:26" ht="31.5" customHeight="1">
      <c r="A24" s="20" t="s">
        <v>17</v>
      </c>
      <c r="B24" s="11" t="s">
        <v>38</v>
      </c>
      <c r="C24" s="20" t="s">
        <v>25</v>
      </c>
      <c r="D24" s="19" t="s">
        <v>51</v>
      </c>
      <c r="E24" s="8" t="s">
        <v>119</v>
      </c>
      <c r="F24" s="17" t="s">
        <v>134</v>
      </c>
      <c r="G24" s="9">
        <f>H24+I24</f>
        <v>8100000</v>
      </c>
      <c r="H24" s="21">
        <f>8000000+100000</f>
        <v>8100000</v>
      </c>
      <c r="I24" s="29">
        <v>0</v>
      </c>
      <c r="J24" s="9">
        <v>0</v>
      </c>
      <c r="K24" s="77"/>
      <c r="L24" s="77"/>
      <c r="M24" s="77"/>
      <c r="N24" s="77"/>
      <c r="O24" s="77"/>
      <c r="P24" s="77"/>
      <c r="Q24" s="77"/>
      <c r="R24" s="4"/>
      <c r="S24" s="4"/>
      <c r="T24" s="4"/>
      <c r="U24" s="4"/>
      <c r="V24" s="4"/>
      <c r="W24" s="4"/>
      <c r="X24" s="4"/>
      <c r="Y24" s="4"/>
      <c r="Z24" s="4"/>
    </row>
    <row r="25" spans="1:26" ht="51.75" hidden="1" customHeight="1">
      <c r="A25" s="20"/>
      <c r="B25" s="11"/>
      <c r="C25" s="20"/>
      <c r="D25" s="19"/>
      <c r="E25" s="8" t="s">
        <v>85</v>
      </c>
      <c r="F25" s="17" t="s">
        <v>128</v>
      </c>
      <c r="G25" s="9">
        <f>H25+I25</f>
        <v>0</v>
      </c>
      <c r="H25" s="21">
        <v>0</v>
      </c>
      <c r="I25" s="29"/>
      <c r="J25" s="9"/>
      <c r="K25" s="77"/>
      <c r="L25" s="77"/>
      <c r="M25" s="77"/>
      <c r="N25" s="77"/>
      <c r="O25" s="77"/>
      <c r="P25" s="77"/>
      <c r="Q25" s="77"/>
      <c r="R25" s="4"/>
      <c r="S25" s="4"/>
      <c r="T25" s="4"/>
      <c r="U25" s="4"/>
      <c r="V25" s="4"/>
      <c r="W25" s="4"/>
      <c r="X25" s="4"/>
      <c r="Y25" s="4"/>
      <c r="Z25" s="4"/>
    </row>
    <row r="26" spans="1:26" ht="51.75" hidden="1" customHeight="1">
      <c r="A26" s="20" t="s">
        <v>17</v>
      </c>
      <c r="B26" s="11" t="s">
        <v>38</v>
      </c>
      <c r="C26" s="20" t="s">
        <v>25</v>
      </c>
      <c r="D26" s="19" t="s">
        <v>51</v>
      </c>
      <c r="E26" s="8"/>
      <c r="F26" s="17" t="s">
        <v>128</v>
      </c>
      <c r="G26" s="9">
        <f>H26</f>
        <v>0</v>
      </c>
      <c r="H26" s="21">
        <v>0</v>
      </c>
      <c r="I26" s="29"/>
      <c r="J26" s="9"/>
      <c r="K26" s="77"/>
      <c r="L26" s="77"/>
      <c r="M26" s="77"/>
      <c r="N26" s="77"/>
      <c r="O26" s="77"/>
      <c r="P26" s="77"/>
      <c r="Q26" s="77"/>
      <c r="R26" s="4"/>
      <c r="S26" s="4"/>
      <c r="T26" s="4"/>
      <c r="U26" s="4"/>
      <c r="V26" s="4"/>
      <c r="W26" s="4"/>
      <c r="X26" s="4"/>
      <c r="Y26" s="4"/>
      <c r="Z26" s="4"/>
    </row>
    <row r="27" spans="1:26" ht="36.75" customHeight="1">
      <c r="A27" s="20" t="s">
        <v>18</v>
      </c>
      <c r="B27" s="11" t="s">
        <v>39</v>
      </c>
      <c r="C27" s="20" t="s">
        <v>26</v>
      </c>
      <c r="D27" s="19" t="s">
        <v>52</v>
      </c>
      <c r="E27" s="8" t="s">
        <v>120</v>
      </c>
      <c r="F27" s="17" t="s">
        <v>135</v>
      </c>
      <c r="G27" s="9">
        <f>H27+I27</f>
        <v>100000</v>
      </c>
      <c r="H27" s="21">
        <v>100000</v>
      </c>
      <c r="I27" s="29">
        <v>0</v>
      </c>
      <c r="J27" s="9">
        <v>0</v>
      </c>
      <c r="K27" s="77"/>
      <c r="L27" s="77"/>
      <c r="M27" s="77"/>
      <c r="N27" s="77"/>
      <c r="O27" s="77"/>
      <c r="P27" s="77"/>
      <c r="Q27" s="77"/>
      <c r="R27" s="4"/>
      <c r="S27" s="4"/>
      <c r="T27" s="4"/>
      <c r="U27" s="4"/>
      <c r="V27" s="4"/>
      <c r="W27" s="4"/>
      <c r="X27" s="4"/>
      <c r="Y27" s="4"/>
      <c r="Z27" s="4"/>
    </row>
    <row r="28" spans="1:26" ht="39.75" hidden="1" customHeight="1">
      <c r="A28" s="20" t="s">
        <v>19</v>
      </c>
      <c r="B28" s="11" t="s">
        <v>40</v>
      </c>
      <c r="C28" s="20" t="s">
        <v>27</v>
      </c>
      <c r="D28" s="19" t="s">
        <v>53</v>
      </c>
      <c r="E28" s="36" t="s">
        <v>30</v>
      </c>
      <c r="F28" s="17" t="s">
        <v>128</v>
      </c>
      <c r="G28" s="9">
        <f>H28+I28</f>
        <v>0</v>
      </c>
      <c r="H28" s="21">
        <v>0</v>
      </c>
      <c r="I28" s="29"/>
      <c r="J28" s="9"/>
      <c r="K28" s="77"/>
      <c r="L28" s="77"/>
      <c r="M28" s="77"/>
      <c r="N28" s="77"/>
      <c r="O28" s="77"/>
      <c r="P28" s="77"/>
      <c r="Q28" s="77"/>
      <c r="R28" s="4"/>
      <c r="S28" s="4"/>
      <c r="T28" s="4"/>
      <c r="U28" s="4"/>
      <c r="V28" s="4"/>
      <c r="W28" s="4"/>
      <c r="X28" s="4"/>
      <c r="Y28" s="4"/>
      <c r="Z28" s="4"/>
    </row>
    <row r="29" spans="1:26" ht="39.75" hidden="1" customHeight="1">
      <c r="A29" s="20" t="s">
        <v>19</v>
      </c>
      <c r="B29" s="11" t="s">
        <v>40</v>
      </c>
      <c r="C29" s="20" t="s">
        <v>27</v>
      </c>
      <c r="D29" s="19" t="s">
        <v>53</v>
      </c>
      <c r="E29" s="36"/>
      <c r="F29" s="17" t="s">
        <v>128</v>
      </c>
      <c r="G29" s="9">
        <f>H29+I29</f>
        <v>0</v>
      </c>
      <c r="H29" s="21">
        <v>0</v>
      </c>
      <c r="I29" s="29"/>
      <c r="J29" s="9"/>
      <c r="K29" s="77"/>
      <c r="L29" s="77"/>
      <c r="M29" s="77"/>
      <c r="N29" s="77"/>
      <c r="O29" s="77"/>
      <c r="P29" s="77"/>
      <c r="Q29" s="77"/>
      <c r="R29" s="4"/>
      <c r="S29" s="4"/>
      <c r="T29" s="4"/>
      <c r="U29" s="4"/>
      <c r="V29" s="4"/>
      <c r="W29" s="4"/>
      <c r="X29" s="4"/>
      <c r="Y29" s="4"/>
      <c r="Z29" s="4"/>
    </row>
    <row r="30" spans="1:26" ht="39.75" customHeight="1">
      <c r="A30" s="20" t="s">
        <v>19</v>
      </c>
      <c r="B30" s="11" t="s">
        <v>40</v>
      </c>
      <c r="C30" s="20" t="s">
        <v>27</v>
      </c>
      <c r="D30" s="19" t="s">
        <v>53</v>
      </c>
      <c r="E30" s="36" t="s">
        <v>175</v>
      </c>
      <c r="F30" s="17" t="s">
        <v>173</v>
      </c>
      <c r="G30" s="9">
        <f>H30</f>
        <v>425000</v>
      </c>
      <c r="H30" s="21">
        <f>227000+10000+188000</f>
        <v>425000</v>
      </c>
      <c r="I30" s="29">
        <v>0</v>
      </c>
      <c r="J30" s="9">
        <v>0</v>
      </c>
      <c r="K30" s="77"/>
      <c r="L30" s="77"/>
      <c r="M30" s="77"/>
      <c r="N30" s="77"/>
      <c r="O30" s="77"/>
      <c r="P30" s="77"/>
      <c r="Q30" s="77"/>
      <c r="R30" s="4"/>
      <c r="S30" s="4"/>
      <c r="T30" s="4"/>
      <c r="U30" s="4"/>
      <c r="V30" s="4"/>
      <c r="W30" s="4"/>
      <c r="X30" s="4"/>
      <c r="Y30" s="4"/>
      <c r="Z30" s="4"/>
    </row>
    <row r="31" spans="1:26" ht="51" customHeight="1">
      <c r="A31" s="20" t="s">
        <v>144</v>
      </c>
      <c r="B31" s="11" t="s">
        <v>145</v>
      </c>
      <c r="C31" s="20" t="s">
        <v>146</v>
      </c>
      <c r="D31" s="19" t="s">
        <v>147</v>
      </c>
      <c r="E31" s="36" t="s">
        <v>148</v>
      </c>
      <c r="F31" s="17" t="s">
        <v>149</v>
      </c>
      <c r="G31" s="9">
        <f>H31+I31</f>
        <v>56000</v>
      </c>
      <c r="H31" s="21">
        <v>6000</v>
      </c>
      <c r="I31" s="29">
        <v>50000</v>
      </c>
      <c r="J31" s="9">
        <v>50000</v>
      </c>
      <c r="K31" s="77"/>
      <c r="L31" s="77"/>
      <c r="M31" s="77"/>
      <c r="N31" s="77"/>
      <c r="O31" s="77"/>
      <c r="P31" s="77"/>
      <c r="Q31" s="77"/>
      <c r="R31" s="4"/>
      <c r="S31" s="4"/>
      <c r="T31" s="4"/>
      <c r="U31" s="4"/>
      <c r="V31" s="4"/>
      <c r="W31" s="4"/>
      <c r="X31" s="4"/>
      <c r="Y31" s="4"/>
      <c r="Z31" s="4"/>
    </row>
    <row r="32" spans="1:26" ht="57" customHeight="1">
      <c r="A32" s="62" t="s">
        <v>167</v>
      </c>
      <c r="B32" s="62" t="s">
        <v>168</v>
      </c>
      <c r="C32" s="63" t="s">
        <v>146</v>
      </c>
      <c r="D32" s="64" t="s">
        <v>169</v>
      </c>
      <c r="E32" s="36" t="s">
        <v>148</v>
      </c>
      <c r="F32" s="17" t="s">
        <v>162</v>
      </c>
      <c r="G32" s="9">
        <f>H32</f>
        <v>14000</v>
      </c>
      <c r="H32" s="21">
        <v>14000</v>
      </c>
      <c r="I32" s="29">
        <v>0</v>
      </c>
      <c r="J32" s="9">
        <v>0</v>
      </c>
      <c r="K32" s="77"/>
      <c r="L32" s="77"/>
      <c r="M32" s="77"/>
      <c r="N32" s="77"/>
      <c r="O32" s="77"/>
      <c r="P32" s="77"/>
      <c r="Q32" s="77"/>
      <c r="R32" s="4"/>
      <c r="S32" s="4"/>
      <c r="T32" s="4"/>
      <c r="U32" s="4"/>
      <c r="V32" s="4"/>
      <c r="W32" s="4"/>
      <c r="X32" s="4"/>
      <c r="Y32" s="4"/>
      <c r="Z32" s="4"/>
    </row>
    <row r="33" spans="1:26" ht="31.5" customHeight="1">
      <c r="A33" s="20" t="s">
        <v>20</v>
      </c>
      <c r="B33" s="11" t="s">
        <v>41</v>
      </c>
      <c r="C33" s="20" t="s">
        <v>28</v>
      </c>
      <c r="D33" s="19" t="s">
        <v>54</v>
      </c>
      <c r="E33" s="8" t="s">
        <v>121</v>
      </c>
      <c r="F33" s="17" t="s">
        <v>136</v>
      </c>
      <c r="G33" s="9">
        <f>H33+I33</f>
        <v>70000</v>
      </c>
      <c r="H33" s="21">
        <v>70000</v>
      </c>
      <c r="I33" s="29">
        <v>0</v>
      </c>
      <c r="J33" s="9">
        <v>0</v>
      </c>
      <c r="K33" s="77"/>
      <c r="L33" s="77"/>
      <c r="M33" s="77"/>
      <c r="N33" s="77"/>
      <c r="O33" s="77"/>
      <c r="P33" s="77"/>
      <c r="Q33" s="77"/>
      <c r="R33" s="4"/>
      <c r="S33" s="4"/>
      <c r="T33" s="4"/>
      <c r="U33" s="4"/>
      <c r="V33" s="4"/>
      <c r="W33" s="4"/>
      <c r="X33" s="4"/>
      <c r="Y33" s="4"/>
      <c r="Z33" s="4"/>
    </row>
    <row r="34" spans="1:26" s="2" customFormat="1" ht="44.25" customHeight="1">
      <c r="A34" s="20" t="s">
        <v>55</v>
      </c>
      <c r="B34" s="11" t="s">
        <v>56</v>
      </c>
      <c r="C34" s="20" t="s">
        <v>57</v>
      </c>
      <c r="D34" s="19" t="s">
        <v>58</v>
      </c>
      <c r="E34" s="8" t="s">
        <v>122</v>
      </c>
      <c r="F34" s="17" t="s">
        <v>137</v>
      </c>
      <c r="G34" s="9">
        <f>H34+I34</f>
        <v>60000</v>
      </c>
      <c r="H34" s="9">
        <v>0</v>
      </c>
      <c r="I34" s="9">
        <v>60000</v>
      </c>
      <c r="J34" s="9">
        <v>0</v>
      </c>
      <c r="K34" s="77"/>
      <c r="L34" s="77"/>
      <c r="M34" s="77"/>
      <c r="N34" s="77"/>
      <c r="O34" s="77"/>
      <c r="P34" s="77"/>
      <c r="Q34" s="77"/>
      <c r="R34" s="5"/>
      <c r="S34" s="5"/>
      <c r="T34" s="5"/>
      <c r="U34" s="5"/>
      <c r="V34" s="5"/>
      <c r="W34" s="5"/>
      <c r="X34" s="5"/>
      <c r="Y34" s="5"/>
      <c r="Z34" s="5"/>
    </row>
    <row r="35" spans="1:26" s="2" customFormat="1" ht="75.75" customHeight="1">
      <c r="A35" s="20" t="s">
        <v>75</v>
      </c>
      <c r="B35" s="11" t="s">
        <v>76</v>
      </c>
      <c r="C35" s="20" t="s">
        <v>77</v>
      </c>
      <c r="D35" s="19" t="s">
        <v>78</v>
      </c>
      <c r="E35" s="8" t="s">
        <v>123</v>
      </c>
      <c r="F35" s="17" t="s">
        <v>138</v>
      </c>
      <c r="G35" s="9">
        <f>H35</f>
        <v>50000</v>
      </c>
      <c r="H35" s="9">
        <v>50000</v>
      </c>
      <c r="I35" s="9">
        <v>0</v>
      </c>
      <c r="J35" s="9">
        <v>0</v>
      </c>
      <c r="K35" s="77"/>
      <c r="L35" s="77"/>
      <c r="M35" s="77"/>
      <c r="N35" s="77"/>
      <c r="O35" s="77"/>
      <c r="P35" s="77"/>
      <c r="Q35" s="77"/>
      <c r="R35" s="5"/>
      <c r="S35" s="5"/>
      <c r="T35" s="5"/>
      <c r="U35" s="5"/>
      <c r="V35" s="5"/>
      <c r="W35" s="5"/>
      <c r="X35" s="5"/>
      <c r="Y35" s="5"/>
      <c r="Z35" s="5"/>
    </row>
    <row r="36" spans="1:26" s="2" customFormat="1" ht="116.25" customHeight="1">
      <c r="A36" s="62" t="s">
        <v>157</v>
      </c>
      <c r="B36" s="62" t="s">
        <v>158</v>
      </c>
      <c r="C36" s="63" t="s">
        <v>159</v>
      </c>
      <c r="D36" s="64" t="s">
        <v>160</v>
      </c>
      <c r="E36" s="67" t="s">
        <v>161</v>
      </c>
      <c r="F36" s="17" t="s">
        <v>162</v>
      </c>
      <c r="G36" s="68">
        <f>H36</f>
        <v>20900</v>
      </c>
      <c r="H36" s="68">
        <v>20900</v>
      </c>
      <c r="I36" s="68">
        <v>0</v>
      </c>
      <c r="J36" s="68">
        <v>0</v>
      </c>
      <c r="K36" s="77"/>
      <c r="L36" s="77"/>
      <c r="M36" s="77"/>
      <c r="N36" s="77"/>
      <c r="O36" s="77"/>
      <c r="P36" s="77"/>
      <c r="Q36" s="77"/>
      <c r="R36" s="5"/>
      <c r="S36" s="5"/>
      <c r="T36" s="5"/>
      <c r="U36" s="5"/>
      <c r="V36" s="5"/>
      <c r="W36" s="5"/>
      <c r="X36" s="5"/>
      <c r="Y36" s="5"/>
      <c r="Z36" s="5"/>
    </row>
    <row r="37" spans="1:26" s="2" customFormat="1" ht="94.5" customHeight="1">
      <c r="A37" s="65" t="s">
        <v>163</v>
      </c>
      <c r="B37" s="65" t="s">
        <v>164</v>
      </c>
      <c r="C37" s="65" t="s">
        <v>165</v>
      </c>
      <c r="D37" s="66" t="s">
        <v>166</v>
      </c>
      <c r="E37" s="67" t="s">
        <v>161</v>
      </c>
      <c r="F37" s="17" t="s">
        <v>162</v>
      </c>
      <c r="G37" s="9">
        <f>H37+I37</f>
        <v>209000</v>
      </c>
      <c r="H37" s="21">
        <v>50000</v>
      </c>
      <c r="I37" s="9">
        <v>159000</v>
      </c>
      <c r="J37" s="9">
        <v>0</v>
      </c>
      <c r="K37" s="77"/>
      <c r="L37" s="77"/>
      <c r="M37" s="77"/>
      <c r="N37" s="77"/>
      <c r="O37" s="77"/>
      <c r="P37" s="77"/>
      <c r="Q37" s="77"/>
      <c r="R37" s="5"/>
      <c r="S37" s="5"/>
      <c r="T37" s="5"/>
      <c r="U37" s="5"/>
      <c r="V37" s="5"/>
      <c r="W37" s="5"/>
      <c r="X37" s="5"/>
      <c r="Y37" s="5"/>
      <c r="Z37" s="5"/>
    </row>
    <row r="38" spans="1:26" s="2" customFormat="1" ht="60" customHeight="1">
      <c r="A38" s="20" t="s">
        <v>75</v>
      </c>
      <c r="B38" s="11" t="s">
        <v>76</v>
      </c>
      <c r="C38" s="20" t="s">
        <v>77</v>
      </c>
      <c r="D38" s="19" t="s">
        <v>78</v>
      </c>
      <c r="E38" s="8" t="s">
        <v>123</v>
      </c>
      <c r="F38" s="17" t="s">
        <v>138</v>
      </c>
      <c r="G38" s="9">
        <f>H38</f>
        <v>50000</v>
      </c>
      <c r="H38" s="9">
        <v>50000</v>
      </c>
      <c r="I38" s="9">
        <v>0</v>
      </c>
      <c r="J38" s="9">
        <v>0</v>
      </c>
      <c r="K38" s="77"/>
      <c r="L38" s="77"/>
      <c r="M38" s="77"/>
      <c r="N38" s="77"/>
      <c r="O38" s="77"/>
      <c r="P38" s="77"/>
      <c r="Q38" s="77"/>
      <c r="R38" s="5"/>
      <c r="S38" s="5"/>
      <c r="T38" s="5"/>
      <c r="U38" s="5"/>
      <c r="V38" s="5"/>
      <c r="W38" s="5"/>
      <c r="X38" s="5"/>
      <c r="Y38" s="5"/>
      <c r="Z38" s="5"/>
    </row>
    <row r="39" spans="1:26" s="2" customFormat="1" ht="33.75" customHeight="1">
      <c r="A39" s="25" t="s">
        <v>102</v>
      </c>
      <c r="B39" s="23"/>
      <c r="C39" s="25"/>
      <c r="D39" s="87" t="s">
        <v>65</v>
      </c>
      <c r="E39" s="87"/>
      <c r="F39" s="26"/>
      <c r="G39" s="35"/>
      <c r="H39" s="35"/>
      <c r="I39" s="35"/>
      <c r="J39" s="35"/>
      <c r="K39" s="77"/>
      <c r="L39" s="77"/>
      <c r="M39" s="77"/>
      <c r="N39" s="77"/>
      <c r="O39" s="77"/>
      <c r="P39" s="77"/>
      <c r="Q39" s="77"/>
      <c r="R39" s="5"/>
      <c r="S39" s="5"/>
      <c r="T39" s="5"/>
      <c r="U39" s="5"/>
      <c r="V39" s="5"/>
      <c r="W39" s="5"/>
      <c r="X39" s="5"/>
      <c r="Y39" s="5"/>
      <c r="Z39" s="5"/>
    </row>
    <row r="40" spans="1:26" s="4" customFormat="1" ht="27.75" customHeight="1">
      <c r="A40" s="25" t="s">
        <v>64</v>
      </c>
      <c r="B40" s="23"/>
      <c r="C40" s="25"/>
      <c r="D40" s="87" t="s">
        <v>65</v>
      </c>
      <c r="E40" s="87"/>
      <c r="F40" s="26"/>
      <c r="G40" s="27">
        <f>G42+G43+G44</f>
        <v>519000</v>
      </c>
      <c r="H40" s="27">
        <f>H42+H43+H44</f>
        <v>519000</v>
      </c>
      <c r="I40" s="28">
        <f>I41+I42+I44</f>
        <v>0</v>
      </c>
      <c r="J40" s="27">
        <f>J41+J42+J44</f>
        <v>0</v>
      </c>
      <c r="K40" s="77"/>
      <c r="L40" s="77"/>
      <c r="M40" s="77"/>
      <c r="N40" s="77"/>
      <c r="O40" s="77"/>
      <c r="P40" s="77"/>
      <c r="Q40" s="77"/>
    </row>
    <row r="41" spans="1:26" s="2" customFormat="1" ht="47.25" hidden="1" customHeight="1">
      <c r="A41" s="20" t="s">
        <v>79</v>
      </c>
      <c r="B41" s="10" t="s">
        <v>31</v>
      </c>
      <c r="C41" s="20" t="s">
        <v>21</v>
      </c>
      <c r="D41" s="19" t="s">
        <v>44</v>
      </c>
      <c r="E41" s="8" t="s">
        <v>29</v>
      </c>
      <c r="F41" s="17"/>
      <c r="G41" s="9">
        <f>H41+I41</f>
        <v>0</v>
      </c>
      <c r="H41" s="21">
        <v>0</v>
      </c>
      <c r="I41" s="9"/>
      <c r="J41" s="9"/>
      <c r="K41" s="77"/>
      <c r="L41" s="77"/>
      <c r="M41" s="77"/>
      <c r="N41" s="77"/>
      <c r="O41" s="77"/>
      <c r="P41" s="77"/>
      <c r="Q41" s="77"/>
      <c r="R41" s="5"/>
      <c r="S41" s="5"/>
      <c r="T41" s="5"/>
      <c r="U41" s="5"/>
      <c r="V41" s="5"/>
      <c r="W41" s="5"/>
      <c r="X41" s="5"/>
      <c r="Y41" s="5"/>
      <c r="Z41" s="5"/>
    </row>
    <row r="42" spans="1:26" s="2" customFormat="1" ht="62.25" customHeight="1">
      <c r="A42" s="11" t="s">
        <v>71</v>
      </c>
      <c r="B42" s="11" t="s">
        <v>72</v>
      </c>
      <c r="C42" s="11" t="s">
        <v>73</v>
      </c>
      <c r="D42" s="19" t="s">
        <v>74</v>
      </c>
      <c r="E42" s="13" t="s">
        <v>124</v>
      </c>
      <c r="F42" s="17" t="s">
        <v>139</v>
      </c>
      <c r="G42" s="9">
        <f>H42+I42</f>
        <v>115000</v>
      </c>
      <c r="H42" s="9">
        <f>100000+15000</f>
        <v>115000</v>
      </c>
      <c r="I42" s="31">
        <v>0</v>
      </c>
      <c r="J42" s="9">
        <v>0</v>
      </c>
      <c r="K42" s="77"/>
      <c r="L42" s="77"/>
      <c r="M42" s="77"/>
      <c r="N42" s="77"/>
      <c r="O42" s="77"/>
      <c r="P42" s="77"/>
      <c r="Q42" s="77"/>
      <c r="R42" s="5"/>
      <c r="S42" s="5"/>
      <c r="T42" s="5"/>
      <c r="U42" s="5"/>
      <c r="V42" s="5"/>
      <c r="W42" s="5"/>
      <c r="X42" s="5"/>
      <c r="Y42" s="5"/>
      <c r="Z42" s="5"/>
    </row>
    <row r="43" spans="1:26" s="2" customFormat="1" ht="60.75" customHeight="1">
      <c r="A43" s="39" t="s">
        <v>104</v>
      </c>
      <c r="B43" s="39" t="s">
        <v>105</v>
      </c>
      <c r="C43" s="39" t="s">
        <v>23</v>
      </c>
      <c r="D43" s="39" t="s">
        <v>106</v>
      </c>
      <c r="E43" s="40" t="s">
        <v>103</v>
      </c>
      <c r="F43" s="17" t="s">
        <v>140</v>
      </c>
      <c r="G43" s="41">
        <f>H43</f>
        <v>15000</v>
      </c>
      <c r="H43" s="41">
        <v>15000</v>
      </c>
      <c r="I43" s="41">
        <v>0</v>
      </c>
      <c r="J43" s="41">
        <v>0</v>
      </c>
      <c r="K43" s="77"/>
      <c r="L43" s="77"/>
      <c r="M43" s="77"/>
      <c r="N43" s="77"/>
      <c r="O43" s="77"/>
      <c r="P43" s="77"/>
      <c r="Q43" s="77"/>
      <c r="R43" s="5"/>
      <c r="S43" s="5"/>
      <c r="T43" s="5"/>
      <c r="U43" s="5"/>
      <c r="V43" s="5"/>
      <c r="W43" s="5"/>
      <c r="X43" s="5"/>
      <c r="Y43" s="5"/>
      <c r="Z43" s="5"/>
    </row>
    <row r="44" spans="1:26" ht="104.25" customHeight="1">
      <c r="A44" s="20" t="s">
        <v>66</v>
      </c>
      <c r="B44" s="22" t="s">
        <v>35</v>
      </c>
      <c r="C44" s="20" t="s">
        <v>24</v>
      </c>
      <c r="D44" s="19" t="s">
        <v>48</v>
      </c>
      <c r="E44" s="8" t="s">
        <v>67</v>
      </c>
      <c r="F44" s="17" t="s">
        <v>141</v>
      </c>
      <c r="G44" s="9">
        <f>H44</f>
        <v>389000</v>
      </c>
      <c r="H44" s="21">
        <f>300000+30000+34000+25000</f>
        <v>389000</v>
      </c>
      <c r="I44" s="29">
        <v>0</v>
      </c>
      <c r="J44" s="9">
        <v>0</v>
      </c>
      <c r="K44" s="77"/>
      <c r="L44" s="77"/>
      <c r="M44" s="77"/>
      <c r="N44" s="77"/>
      <c r="O44" s="77"/>
      <c r="P44" s="77"/>
      <c r="Q44" s="77"/>
      <c r="R44" s="4"/>
      <c r="S44" s="4"/>
      <c r="T44" s="4"/>
      <c r="U44" s="4"/>
      <c r="V44" s="4"/>
      <c r="W44" s="4"/>
      <c r="X44" s="4"/>
      <c r="Y44" s="4"/>
      <c r="Z44" s="4"/>
    </row>
    <row r="45" spans="1:26" ht="40.5" customHeight="1">
      <c r="A45" s="25" t="s">
        <v>107</v>
      </c>
      <c r="B45" s="23"/>
      <c r="C45" s="25"/>
      <c r="D45" s="87" t="s">
        <v>110</v>
      </c>
      <c r="E45" s="87"/>
      <c r="F45" s="26"/>
      <c r="G45" s="35"/>
      <c r="H45" s="35"/>
      <c r="I45" s="34"/>
      <c r="J45" s="35"/>
      <c r="K45" s="77"/>
      <c r="L45" s="77"/>
      <c r="M45" s="77"/>
      <c r="N45" s="77"/>
      <c r="O45" s="77"/>
      <c r="P45" s="77"/>
      <c r="Q45" s="77"/>
      <c r="R45" s="4"/>
      <c r="S45" s="4"/>
      <c r="T45" s="4"/>
      <c r="U45" s="4"/>
      <c r="V45" s="4"/>
      <c r="W45" s="4"/>
      <c r="X45" s="4"/>
      <c r="Y45" s="4"/>
      <c r="Z45" s="4"/>
    </row>
    <row r="46" spans="1:26" ht="45" customHeight="1">
      <c r="A46" s="25" t="s">
        <v>107</v>
      </c>
      <c r="B46" s="23"/>
      <c r="C46" s="25"/>
      <c r="D46" s="87" t="s">
        <v>110</v>
      </c>
      <c r="E46" s="87"/>
      <c r="F46" s="26"/>
      <c r="G46" s="27">
        <f>G47+G48</f>
        <v>4910000</v>
      </c>
      <c r="H46" s="27">
        <f>H47+H48</f>
        <v>4910000</v>
      </c>
      <c r="I46" s="28">
        <f>I47+I48</f>
        <v>0</v>
      </c>
      <c r="J46" s="27">
        <f>J47+J48</f>
        <v>0</v>
      </c>
      <c r="K46" s="77"/>
      <c r="L46" s="77"/>
      <c r="M46" s="77"/>
      <c r="N46" s="77"/>
      <c r="O46" s="77"/>
      <c r="P46" s="77"/>
      <c r="Q46" s="77"/>
      <c r="R46" s="4"/>
      <c r="S46" s="4"/>
      <c r="T46" s="4"/>
      <c r="U46" s="4"/>
      <c r="V46" s="4"/>
      <c r="W46" s="4"/>
      <c r="X46" s="4"/>
      <c r="Y46" s="4"/>
      <c r="Z46" s="4"/>
    </row>
    <row r="47" spans="1:26" ht="159.75" customHeight="1">
      <c r="A47" s="20" t="s">
        <v>108</v>
      </c>
      <c r="B47" s="10" t="s">
        <v>98</v>
      </c>
      <c r="C47" s="20" t="s">
        <v>31</v>
      </c>
      <c r="D47" s="19" t="s">
        <v>99</v>
      </c>
      <c r="E47" s="8" t="s">
        <v>115</v>
      </c>
      <c r="F47" s="17" t="s">
        <v>130</v>
      </c>
      <c r="G47" s="9">
        <f>H47</f>
        <v>910000</v>
      </c>
      <c r="H47" s="21">
        <f>360000+300000+250000</f>
        <v>910000</v>
      </c>
      <c r="I47" s="29">
        <f>J47</f>
        <v>0</v>
      </c>
      <c r="J47" s="9">
        <v>0</v>
      </c>
      <c r="K47" s="77"/>
      <c r="L47" s="77"/>
      <c r="M47" s="77"/>
      <c r="N47" s="77"/>
      <c r="O47" s="77"/>
      <c r="P47" s="77"/>
      <c r="Q47" s="77"/>
      <c r="R47" s="4"/>
      <c r="S47" s="4"/>
      <c r="T47" s="4"/>
      <c r="U47" s="4"/>
      <c r="V47" s="4"/>
      <c r="W47" s="4"/>
      <c r="X47" s="4"/>
      <c r="Y47" s="4"/>
      <c r="Z47" s="4"/>
    </row>
    <row r="48" spans="1:26" ht="60.75" customHeight="1">
      <c r="A48" s="20" t="s">
        <v>109</v>
      </c>
      <c r="B48" s="11" t="s">
        <v>92</v>
      </c>
      <c r="C48" s="20" t="s">
        <v>93</v>
      </c>
      <c r="D48" s="19" t="s">
        <v>94</v>
      </c>
      <c r="E48" s="8" t="s">
        <v>115</v>
      </c>
      <c r="F48" s="17" t="s">
        <v>130</v>
      </c>
      <c r="G48" s="9">
        <f>H48</f>
        <v>4000000</v>
      </c>
      <c r="H48" s="21">
        <f>3800000+50000+150000</f>
        <v>4000000</v>
      </c>
      <c r="I48" s="29">
        <f>J48</f>
        <v>0</v>
      </c>
      <c r="J48" s="9">
        <v>0</v>
      </c>
      <c r="K48" s="77"/>
      <c r="L48" s="77"/>
      <c r="M48" s="77"/>
      <c r="N48" s="77"/>
      <c r="O48" s="77"/>
      <c r="P48" s="77"/>
      <c r="Q48" s="77"/>
      <c r="R48" s="4"/>
      <c r="S48" s="4"/>
      <c r="T48" s="4"/>
      <c r="U48" s="4"/>
      <c r="V48" s="4"/>
      <c r="W48" s="4"/>
      <c r="X48" s="4"/>
      <c r="Y48" s="4"/>
      <c r="Z48" s="4"/>
    </row>
    <row r="49" spans="1:26" ht="72.75" hidden="1" customHeight="1">
      <c r="A49" s="20" t="s">
        <v>86</v>
      </c>
      <c r="B49" s="22" t="s">
        <v>87</v>
      </c>
      <c r="C49" s="20" t="s">
        <v>28</v>
      </c>
      <c r="D49" s="19" t="s">
        <v>88</v>
      </c>
      <c r="E49" s="8"/>
      <c r="F49" s="17" t="s">
        <v>89</v>
      </c>
      <c r="G49" s="9">
        <f>H49</f>
        <v>0</v>
      </c>
      <c r="H49" s="21">
        <v>0</v>
      </c>
      <c r="I49" s="29"/>
      <c r="J49" s="9"/>
      <c r="K49" s="77"/>
      <c r="L49" s="77"/>
      <c r="M49" s="77"/>
      <c r="N49" s="77"/>
      <c r="O49" s="77"/>
      <c r="P49" s="77"/>
      <c r="Q49" s="77"/>
      <c r="R49" s="4"/>
      <c r="S49" s="4"/>
      <c r="T49" s="4"/>
      <c r="U49" s="4"/>
      <c r="V49" s="4"/>
      <c r="W49" s="4"/>
      <c r="X49" s="4"/>
      <c r="Y49" s="4"/>
      <c r="Z49" s="4"/>
    </row>
    <row r="50" spans="1:26" s="4" customFormat="1" ht="35.25" customHeight="1">
      <c r="A50" s="25" t="s">
        <v>68</v>
      </c>
      <c r="B50" s="23"/>
      <c r="C50" s="25"/>
      <c r="D50" s="81" t="s">
        <v>69</v>
      </c>
      <c r="E50" s="82"/>
      <c r="F50" s="26"/>
      <c r="G50" s="27">
        <f>G58</f>
        <v>2500000</v>
      </c>
      <c r="H50" s="27">
        <f>H58</f>
        <v>2500000</v>
      </c>
      <c r="I50" s="27">
        <f>I62+I59</f>
        <v>0</v>
      </c>
      <c r="J50" s="27">
        <f>J62+J59</f>
        <v>0</v>
      </c>
      <c r="K50" s="77"/>
      <c r="L50" s="77"/>
      <c r="M50" s="77"/>
      <c r="N50" s="77"/>
      <c r="O50" s="77"/>
      <c r="P50" s="77"/>
      <c r="Q50" s="77"/>
    </row>
    <row r="51" spans="1:26" s="2" customFormat="1" ht="12" hidden="1" customHeight="1">
      <c r="A51" s="20"/>
      <c r="B51" s="10"/>
      <c r="C51" s="20"/>
      <c r="D51" s="56"/>
      <c r="E51" s="57"/>
      <c r="F51" s="17"/>
      <c r="G51" s="9"/>
      <c r="H51" s="21"/>
      <c r="I51" s="9"/>
      <c r="J51" s="9"/>
      <c r="K51" s="77"/>
      <c r="L51" s="77"/>
      <c r="M51" s="77"/>
      <c r="N51" s="77"/>
      <c r="O51" s="77"/>
      <c r="P51" s="77"/>
      <c r="Q51" s="77"/>
      <c r="R51" s="5"/>
      <c r="S51" s="5"/>
      <c r="T51" s="5"/>
      <c r="U51" s="5"/>
      <c r="V51" s="5"/>
      <c r="W51" s="5"/>
      <c r="X51" s="5"/>
      <c r="Y51" s="5"/>
      <c r="Z51" s="5"/>
    </row>
    <row r="52" spans="1:26" s="7" customFormat="1" ht="12" hidden="1" customHeight="1">
      <c r="A52" s="37"/>
      <c r="B52" s="37"/>
      <c r="C52" s="37"/>
      <c r="D52" s="58"/>
      <c r="E52" s="57"/>
      <c r="F52" s="17"/>
      <c r="G52" s="38"/>
      <c r="H52" s="38"/>
      <c r="I52" s="38"/>
      <c r="J52" s="38"/>
      <c r="K52" s="76"/>
      <c r="L52" s="76"/>
      <c r="M52" s="76"/>
      <c r="N52" s="76"/>
      <c r="O52" s="76"/>
      <c r="P52" s="76"/>
      <c r="Q52" s="76"/>
    </row>
    <row r="53" spans="1:26" s="7" customFormat="1" ht="12" hidden="1" customHeight="1">
      <c r="A53" s="37"/>
      <c r="B53" s="37"/>
      <c r="C53" s="37"/>
      <c r="D53" s="58"/>
      <c r="E53" s="59"/>
      <c r="F53" s="17"/>
      <c r="G53" s="38"/>
      <c r="H53" s="38"/>
      <c r="I53" s="38"/>
      <c r="J53" s="38"/>
      <c r="K53" s="76"/>
      <c r="L53" s="76"/>
      <c r="M53" s="76"/>
      <c r="N53" s="76"/>
      <c r="O53" s="76"/>
      <c r="P53" s="76"/>
      <c r="Q53" s="76"/>
    </row>
    <row r="54" spans="1:26" s="7" customFormat="1" ht="12" hidden="1" customHeight="1">
      <c r="A54" s="37"/>
      <c r="B54" s="37"/>
      <c r="C54" s="37"/>
      <c r="D54" s="58"/>
      <c r="E54" s="57"/>
      <c r="F54" s="17"/>
      <c r="G54" s="38"/>
      <c r="H54" s="38"/>
      <c r="I54" s="38"/>
      <c r="J54" s="38"/>
      <c r="K54" s="76"/>
      <c r="L54" s="76"/>
      <c r="M54" s="76"/>
      <c r="N54" s="76"/>
      <c r="O54" s="76"/>
      <c r="P54" s="76"/>
      <c r="Q54" s="76"/>
    </row>
    <row r="55" spans="1:26" s="7" customFormat="1" ht="12" hidden="1" customHeight="1">
      <c r="A55" s="37"/>
      <c r="B55" s="37"/>
      <c r="C55" s="37"/>
      <c r="D55" s="58"/>
      <c r="E55" s="57"/>
      <c r="F55" s="17"/>
      <c r="G55" s="38"/>
      <c r="H55" s="38"/>
      <c r="I55" s="38"/>
      <c r="J55" s="38"/>
      <c r="K55" s="76"/>
      <c r="L55" s="76"/>
      <c r="M55" s="76"/>
      <c r="N55" s="76"/>
      <c r="O55" s="76"/>
      <c r="P55" s="76"/>
      <c r="Q55" s="76"/>
    </row>
    <row r="56" spans="1:26" s="7" customFormat="1" ht="12" hidden="1" customHeight="1">
      <c r="A56" s="37"/>
      <c r="B56" s="37"/>
      <c r="C56" s="37"/>
      <c r="D56" s="58"/>
      <c r="E56" s="59"/>
      <c r="F56" s="17"/>
      <c r="G56" s="38"/>
      <c r="H56" s="38"/>
      <c r="I56" s="38"/>
      <c r="J56" s="38"/>
      <c r="K56" s="76"/>
      <c r="L56" s="76"/>
      <c r="M56" s="76"/>
      <c r="N56" s="76"/>
      <c r="O56" s="76"/>
      <c r="P56" s="76"/>
      <c r="Q56" s="76"/>
    </row>
    <row r="57" spans="1:26" s="2" customFormat="1" ht="1.5" customHeight="1">
      <c r="A57" s="11"/>
      <c r="B57" s="11"/>
      <c r="C57" s="11"/>
      <c r="D57" s="60"/>
      <c r="E57" s="59"/>
      <c r="F57" s="17"/>
      <c r="G57" s="38"/>
      <c r="H57" s="38"/>
      <c r="I57" s="31"/>
      <c r="J57" s="9"/>
      <c r="K57" s="77"/>
      <c r="L57" s="77"/>
      <c r="M57" s="77"/>
      <c r="N57" s="77"/>
      <c r="O57" s="77"/>
      <c r="P57" s="77"/>
      <c r="Q57" s="77"/>
      <c r="R57" s="5"/>
      <c r="S57" s="5"/>
      <c r="T57" s="5"/>
      <c r="U57" s="5"/>
      <c r="V57" s="5"/>
      <c r="W57" s="5"/>
      <c r="X57" s="5"/>
      <c r="Y57" s="5"/>
      <c r="Z57" s="5"/>
    </row>
    <row r="58" spans="1:26" s="18" customFormat="1" ht="28.5" customHeight="1">
      <c r="A58" s="23" t="s">
        <v>68</v>
      </c>
      <c r="B58" s="23"/>
      <c r="C58" s="23"/>
      <c r="D58" s="81" t="s">
        <v>69</v>
      </c>
      <c r="E58" s="82"/>
      <c r="F58" s="23"/>
      <c r="G58" s="28">
        <f>H58+I58</f>
        <v>2500000</v>
      </c>
      <c r="H58" s="28">
        <f>H59+H60+H61+H62</f>
        <v>2500000</v>
      </c>
      <c r="I58" s="28">
        <f>I63+I64+I65</f>
        <v>0</v>
      </c>
      <c r="J58" s="28">
        <f>J63+J64+J65</f>
        <v>0</v>
      </c>
      <c r="K58" s="79"/>
      <c r="L58" s="79"/>
      <c r="M58" s="79"/>
      <c r="N58" s="79"/>
      <c r="O58" s="79"/>
      <c r="P58" s="79"/>
      <c r="Q58" s="79"/>
    </row>
    <row r="59" spans="1:26" s="5" customFormat="1" ht="99" customHeight="1">
      <c r="A59" s="11" t="s">
        <v>60</v>
      </c>
      <c r="B59" s="11" t="s">
        <v>61</v>
      </c>
      <c r="C59" s="11" t="s">
        <v>10</v>
      </c>
      <c r="D59" s="12" t="s">
        <v>62</v>
      </c>
      <c r="E59" s="13" t="s">
        <v>142</v>
      </c>
      <c r="F59" s="15" t="s">
        <v>143</v>
      </c>
      <c r="G59" s="9">
        <f>H59</f>
        <v>2000000</v>
      </c>
      <c r="H59" s="9">
        <f>1200000+200000+450000+150000</f>
        <v>2000000</v>
      </c>
      <c r="I59" s="31">
        <v>0</v>
      </c>
      <c r="J59" s="9">
        <v>0</v>
      </c>
      <c r="K59" s="77"/>
      <c r="L59" s="77"/>
      <c r="M59" s="77"/>
      <c r="N59" s="77"/>
      <c r="O59" s="77"/>
      <c r="P59" s="77"/>
      <c r="Q59" s="77"/>
    </row>
    <row r="60" spans="1:26" s="5" customFormat="1" ht="84.75" customHeight="1">
      <c r="A60" s="11" t="s">
        <v>60</v>
      </c>
      <c r="B60" s="11" t="s">
        <v>61</v>
      </c>
      <c r="C60" s="11" t="s">
        <v>10</v>
      </c>
      <c r="D60" s="12" t="s">
        <v>62</v>
      </c>
      <c r="E60" s="69" t="s">
        <v>155</v>
      </c>
      <c r="F60" s="15" t="s">
        <v>156</v>
      </c>
      <c r="G60" s="9">
        <v>300000</v>
      </c>
      <c r="H60" s="9">
        <v>300000</v>
      </c>
      <c r="I60" s="31">
        <v>0</v>
      </c>
      <c r="J60" s="9">
        <v>0</v>
      </c>
      <c r="K60" s="77"/>
      <c r="L60" s="77"/>
      <c r="M60" s="77"/>
      <c r="N60" s="77"/>
      <c r="O60" s="77"/>
      <c r="P60" s="77"/>
      <c r="Q60" s="77"/>
    </row>
    <row r="61" spans="1:26" s="5" customFormat="1" ht="84.75" customHeight="1">
      <c r="A61" s="11" t="s">
        <v>60</v>
      </c>
      <c r="B61" s="11" t="s">
        <v>61</v>
      </c>
      <c r="C61" s="11" t="s">
        <v>10</v>
      </c>
      <c r="D61" s="12" t="s">
        <v>62</v>
      </c>
      <c r="E61" s="69" t="s">
        <v>177</v>
      </c>
      <c r="F61" s="15" t="s">
        <v>178</v>
      </c>
      <c r="G61" s="9">
        <v>120000</v>
      </c>
      <c r="H61" s="9">
        <v>120000</v>
      </c>
      <c r="I61" s="31">
        <v>0</v>
      </c>
      <c r="J61" s="9">
        <v>0</v>
      </c>
      <c r="K61" s="77"/>
      <c r="L61" s="77"/>
      <c r="M61" s="77"/>
      <c r="N61" s="77"/>
      <c r="O61" s="77"/>
      <c r="P61" s="77"/>
      <c r="Q61" s="77"/>
    </row>
    <row r="62" spans="1:26" s="7" customFormat="1" ht="102" customHeight="1">
      <c r="A62" s="11" t="s">
        <v>60</v>
      </c>
      <c r="B62" s="11" t="s">
        <v>61</v>
      </c>
      <c r="C62" s="11" t="s">
        <v>10</v>
      </c>
      <c r="D62" s="12" t="s">
        <v>62</v>
      </c>
      <c r="E62" s="13" t="s">
        <v>150</v>
      </c>
      <c r="F62" s="15" t="s">
        <v>151</v>
      </c>
      <c r="G62" s="38">
        <v>80000</v>
      </c>
      <c r="H62" s="38">
        <v>80000</v>
      </c>
      <c r="I62" s="38">
        <v>0</v>
      </c>
      <c r="J62" s="38">
        <v>0</v>
      </c>
      <c r="K62" s="76"/>
      <c r="L62" s="76"/>
      <c r="M62" s="76"/>
      <c r="N62" s="76"/>
      <c r="O62" s="76"/>
      <c r="P62" s="76"/>
      <c r="Q62" s="76"/>
    </row>
    <row r="63" spans="1:26" s="2" customFormat="1" ht="60" hidden="1" customHeight="1">
      <c r="A63" s="11"/>
      <c r="B63" s="11"/>
      <c r="C63" s="11"/>
      <c r="D63" s="12"/>
      <c r="E63" s="13"/>
      <c r="F63" s="15"/>
      <c r="G63" s="9"/>
      <c r="H63" s="9"/>
      <c r="I63" s="31"/>
      <c r="J63" s="9"/>
      <c r="K63" s="77"/>
      <c r="L63" s="77"/>
      <c r="M63" s="77"/>
      <c r="N63" s="77"/>
      <c r="O63" s="77"/>
      <c r="P63" s="77"/>
      <c r="Q63" s="77"/>
      <c r="R63" s="5"/>
      <c r="S63" s="5"/>
      <c r="T63" s="5"/>
      <c r="U63" s="5"/>
      <c r="V63" s="5"/>
      <c r="W63" s="5"/>
      <c r="X63" s="5"/>
      <c r="Y63" s="5"/>
      <c r="Z63" s="5"/>
    </row>
    <row r="64" spans="1:26" s="2" customFormat="1" ht="24" hidden="1" customHeight="1">
      <c r="A64" s="11"/>
      <c r="B64" s="11"/>
      <c r="C64" s="11"/>
      <c r="D64" s="12"/>
      <c r="E64" s="13"/>
      <c r="F64" s="15"/>
      <c r="G64" s="9"/>
      <c r="H64" s="9"/>
      <c r="I64" s="31"/>
      <c r="J64" s="9"/>
      <c r="K64" s="77"/>
      <c r="L64" s="77"/>
      <c r="M64" s="77"/>
      <c r="N64" s="77"/>
      <c r="O64" s="77"/>
      <c r="P64" s="77"/>
      <c r="Q64" s="77"/>
      <c r="R64" s="5"/>
      <c r="S64" s="5"/>
      <c r="T64" s="5"/>
      <c r="U64" s="5"/>
      <c r="V64" s="5"/>
      <c r="W64" s="5"/>
      <c r="X64" s="5"/>
      <c r="Y64" s="5"/>
      <c r="Z64" s="5"/>
    </row>
    <row r="65" spans="1:26" s="2" customFormat="1" ht="69" hidden="1" customHeight="1">
      <c r="A65" s="11"/>
      <c r="B65" s="11"/>
      <c r="C65" s="11"/>
      <c r="D65" s="12"/>
      <c r="E65" s="13"/>
      <c r="F65" s="15"/>
      <c r="G65" s="9"/>
      <c r="H65" s="9"/>
      <c r="I65" s="31"/>
      <c r="J65" s="9"/>
      <c r="K65" s="77"/>
      <c r="L65" s="77"/>
      <c r="M65" s="77"/>
      <c r="N65" s="77"/>
      <c r="O65" s="77"/>
      <c r="P65" s="77"/>
      <c r="Q65" s="77"/>
      <c r="R65" s="5"/>
      <c r="S65" s="5"/>
      <c r="T65" s="5"/>
      <c r="U65" s="5"/>
      <c r="V65" s="5"/>
      <c r="W65" s="5"/>
      <c r="X65" s="5"/>
      <c r="Y65" s="5"/>
      <c r="Z65" s="5"/>
    </row>
    <row r="66" spans="1:26" s="2" customFormat="1" ht="31.5" customHeight="1">
      <c r="A66" s="90" t="s">
        <v>91</v>
      </c>
      <c r="B66" s="91"/>
      <c r="C66" s="91"/>
      <c r="D66" s="91"/>
      <c r="E66" s="91"/>
      <c r="F66" s="91"/>
      <c r="G66" s="27">
        <f>G13+G40+G58+G46</f>
        <v>31875552</v>
      </c>
      <c r="H66" s="27">
        <f>H50+H46+H40+H13</f>
        <v>31178552</v>
      </c>
      <c r="I66" s="27">
        <f>I46+I40+I13</f>
        <v>697000</v>
      </c>
      <c r="J66" s="27">
        <f>J46+J40+J13</f>
        <v>478000</v>
      </c>
      <c r="K66" s="77"/>
      <c r="L66" s="77"/>
      <c r="M66" s="77"/>
      <c r="N66" s="77"/>
      <c r="O66" s="77"/>
      <c r="P66" s="77"/>
      <c r="Q66" s="77"/>
      <c r="R66" s="5"/>
      <c r="S66" s="5"/>
      <c r="T66" s="5"/>
      <c r="U66" s="5"/>
      <c r="V66" s="5"/>
      <c r="W66" s="5"/>
      <c r="X66" s="5"/>
      <c r="Y66" s="5"/>
      <c r="Z66" s="5"/>
    </row>
    <row r="67" spans="1:26">
      <c r="D67" s="3"/>
      <c r="I67" s="75"/>
      <c r="J67" s="75"/>
      <c r="K67" s="77"/>
      <c r="L67" s="77"/>
      <c r="M67" s="77"/>
      <c r="N67" s="77"/>
      <c r="O67" s="77"/>
      <c r="P67" s="77"/>
      <c r="Q67" s="77"/>
      <c r="R67" s="4"/>
      <c r="S67" s="4"/>
      <c r="T67" s="4"/>
      <c r="U67" s="4"/>
      <c r="V67" s="4"/>
      <c r="W67" s="4"/>
      <c r="X67" s="4"/>
      <c r="Y67" s="4"/>
      <c r="Z67" s="4"/>
    </row>
    <row r="68" spans="1:26">
      <c r="D68" s="3"/>
      <c r="I68" s="6"/>
      <c r="J68" s="6"/>
      <c r="K68" s="77"/>
      <c r="L68" s="77"/>
      <c r="M68" s="77"/>
      <c r="N68" s="77"/>
      <c r="O68" s="77"/>
      <c r="P68" s="77"/>
      <c r="Q68" s="77"/>
      <c r="R68" s="4"/>
      <c r="S68" s="4"/>
      <c r="T68" s="4"/>
      <c r="U68" s="4"/>
      <c r="V68" s="4"/>
      <c r="W68" s="4"/>
      <c r="X68" s="4"/>
      <c r="Y68" s="4"/>
      <c r="Z68" s="4"/>
    </row>
    <row r="69" spans="1:26" s="71" customFormat="1">
      <c r="D69" s="72"/>
      <c r="E69" s="42"/>
      <c r="F69" s="73"/>
      <c r="G69" s="74"/>
      <c r="H69" s="74"/>
      <c r="K69" s="78"/>
      <c r="L69" s="78"/>
      <c r="M69" s="78"/>
      <c r="N69" s="78"/>
      <c r="O69" s="77"/>
      <c r="P69" s="77"/>
      <c r="Q69" s="77"/>
      <c r="R69" s="42"/>
      <c r="S69" s="42"/>
      <c r="T69" s="42"/>
      <c r="U69" s="42"/>
      <c r="V69" s="42"/>
      <c r="W69" s="42"/>
      <c r="X69" s="42"/>
      <c r="Y69" s="42"/>
      <c r="Z69" s="42"/>
    </row>
    <row r="70" spans="1:26">
      <c r="D70" s="3"/>
    </row>
    <row r="71" spans="1:26">
      <c r="D71" s="3"/>
    </row>
    <row r="72" spans="1:26">
      <c r="D72" s="3"/>
    </row>
    <row r="73" spans="1:26">
      <c r="D73" s="3"/>
    </row>
    <row r="74" spans="1:26">
      <c r="D74" s="3"/>
    </row>
    <row r="75" spans="1:26">
      <c r="D75" s="3"/>
    </row>
    <row r="76" spans="1:26">
      <c r="D76" s="3"/>
    </row>
    <row r="77" spans="1:26">
      <c r="D77" s="3"/>
    </row>
    <row r="78" spans="1:26">
      <c r="D78" s="3"/>
    </row>
  </sheetData>
  <mergeCells count="25">
    <mergeCell ref="H2:J2"/>
    <mergeCell ref="D6:G6"/>
    <mergeCell ref="H4:J4"/>
    <mergeCell ref="D12:E12"/>
    <mergeCell ref="D39:E39"/>
    <mergeCell ref="D46:E46"/>
    <mergeCell ref="H3:J3"/>
    <mergeCell ref="H10:H11"/>
    <mergeCell ref="B8:I8"/>
    <mergeCell ref="D10:D11"/>
    <mergeCell ref="C10:C11"/>
    <mergeCell ref="B10:B11"/>
    <mergeCell ref="A9:C9"/>
    <mergeCell ref="G9:J9"/>
    <mergeCell ref="I10:J10"/>
    <mergeCell ref="A10:A11"/>
    <mergeCell ref="E10:E11"/>
    <mergeCell ref="D50:E50"/>
    <mergeCell ref="G10:G11"/>
    <mergeCell ref="F10:F11"/>
    <mergeCell ref="D40:E40"/>
    <mergeCell ref="D13:E13"/>
    <mergeCell ref="A66:F66"/>
    <mergeCell ref="D58:E58"/>
    <mergeCell ref="D45:E45"/>
  </mergeCells>
  <phoneticPr fontId="2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>GFU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sekretar</cp:lastModifiedBy>
  <cp:lastPrinted>2024-11-27T13:35:59Z</cp:lastPrinted>
  <dcterms:created xsi:type="dcterms:W3CDTF">2006-03-01T06:56:57Z</dcterms:created>
  <dcterms:modified xsi:type="dcterms:W3CDTF">2024-11-28T09:10:11Z</dcterms:modified>
</cp:coreProperties>
</file>