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Лист3!$A$1:$J$63</definedName>
  </definedNames>
  <calcPr calcId="114210" fullCalcOnLoad="1"/>
</workbook>
</file>

<file path=xl/calcChain.xml><?xml version="1.0" encoding="utf-8"?>
<calcChain xmlns="http://schemas.openxmlformats.org/spreadsheetml/2006/main">
  <c r="G30" i="3"/>
  <c r="G29"/>
  <c r="H17"/>
  <c r="H57"/>
  <c r="H46"/>
  <c r="G35"/>
  <c r="G34"/>
  <c r="G33"/>
  <c r="H48"/>
  <c r="H56"/>
  <c r="H21"/>
  <c r="H15"/>
  <c r="H13"/>
  <c r="J15"/>
  <c r="J13"/>
  <c r="I15"/>
  <c r="I13"/>
  <c r="J48"/>
  <c r="I48"/>
  <c r="G57"/>
  <c r="G48"/>
  <c r="G31"/>
  <c r="G32"/>
  <c r="H45"/>
  <c r="G45"/>
  <c r="J44"/>
  <c r="H44"/>
  <c r="I46"/>
  <c r="I45"/>
  <c r="G46"/>
  <c r="I44"/>
  <c r="G44"/>
  <c r="G21"/>
  <c r="G26"/>
  <c r="G42"/>
  <c r="G41"/>
  <c r="G15"/>
  <c r="G39"/>
  <c r="J38"/>
  <c r="I38"/>
  <c r="I63"/>
  <c r="G22"/>
  <c r="G25"/>
  <c r="G47"/>
  <c r="G28"/>
  <c r="G16"/>
  <c r="G14"/>
  <c r="G24"/>
  <c r="J63"/>
  <c r="G19"/>
  <c r="G36"/>
  <c r="J56"/>
  <c r="I56"/>
  <c r="G56"/>
  <c r="G23"/>
  <c r="G17"/>
  <c r="G20"/>
  <c r="G27"/>
  <c r="G13"/>
  <c r="G40"/>
  <c r="G38"/>
  <c r="H38"/>
  <c r="H63"/>
  <c r="G63"/>
</calcChain>
</file>

<file path=xl/sharedStrings.xml><?xml version="1.0" encoding="utf-8"?>
<sst xmlns="http://schemas.openxmlformats.org/spreadsheetml/2006/main" count="221" uniqueCount="173">
  <si>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</si>
  <si>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</si>
  <si>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</si>
  <si>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</si>
  <si>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</si>
  <si>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</si>
  <si>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</si>
  <si>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</si>
  <si>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</si>
  <si>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</si>
  <si>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</si>
  <si>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</si>
  <si>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</si>
  <si>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</si>
  <si>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</si>
  <si>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</si>
  <si>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</si>
  <si>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</si>
  <si>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</si>
  <si>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</si>
  <si>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</si>
  <si>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</si>
  <si>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</si>
  <si>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</si>
  <si>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</si>
  <si>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</si>
  <si>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</si>
  <si>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</si>
  <si>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</si>
  <si>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</si>
  <si>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</si>
  <si>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</si>
  <si>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</si>
  <si>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</si>
  <si>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</si>
  <si>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</si>
  <si>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</si>
  <si>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</si>
  <si>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</si>
  <si>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</si>
  <si>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</si>
  <si>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</si>
  <si>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</si>
  <si>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</si>
  <si>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</si>
  <si>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</si>
  <si>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</si>
  <si>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</si>
  <si>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</si>
  <si>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</si>
  <si>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</si>
  <si>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</si>
  <si>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</si>
  <si>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</si>
  <si>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</si>
  <si>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</si>
  <si>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</si>
  <si>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</si>
  <si>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</si>
  <si>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</si>
  <si>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</si>
  <si>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</si>
  <si>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</si>
  <si>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</si>
  <si>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</si>
  <si>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</si>
  <si>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</si>
  <si>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</si>
  <si>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</si>
  <si>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</si>
  <si>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</si>
  <si>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</si>
  <si>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</si>
  <si>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</si>
  <si>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</si>
  <si>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</si>
  <si>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</si>
  <si>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</si>
  <si>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</si>
  <si>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</si>
  <si>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</si>
  <si>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</si>
  <si>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</si>
  <si>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</si>
  <si>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</si>
  <si>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</si>
  <si>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</si>
  <si>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</si>
  <si>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</si>
  <si>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</si>
  <si>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</si>
  <si>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</si>
  <si>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</si>
  <si>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</si>
  <si>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</si>
  <si>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</si>
  <si>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</si>
  <si>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</si>
  <si>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</si>
  <si>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</si>
  <si>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</si>
  <si>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</si>
  <si>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</si>
  <si>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</si>
  <si>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</si>
  <si>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</si>
  <si>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</si>
  <si>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</si>
  <si>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</si>
  <si>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</si>
  <si>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</si>
  <si>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</si>
  <si>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</si>
  <si>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</si>
  <si>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</si>
  <si>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</si>
  <si>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</si>
  <si>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</si>
  <si>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</si>
  <si>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</si>
  <si>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</si>
  <si>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</si>
  <si>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</si>
  <si>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</si>
  <si>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</si>
  <si>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Рожищенської міської ради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</si>
  <si>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</si>
  <si>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</si>
  <si>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</si>
  <si>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</si>
  <si>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</si>
  <si>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</si>
  <si>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</si>
  <si>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</si>
  <si>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</si>
  <si>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</si>
  <si>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</si>
  <si>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</si>
  <si>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</si>
  <si>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</si>
  <si>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</si>
  <si>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</si>
  <si>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</si>
  <si>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</si>
  <si>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</si>
  <si>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</si>
  <si>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</si>
  <si>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</si>
  <si>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</si>
  <si>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</si>
  <si>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</si>
  <si>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</si>
  <si>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</si>
  <si>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</si>
  <si>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</si>
  <si>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</si>
  <si>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</si>
  <si>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</si>
  <si>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</si>
  <si>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</si>
  <si>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</si>
  <si>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</si>
  <si>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</si>
  <si>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</si>
  <si>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</si>
  <si>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</si>
  <si>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</si>
  <si>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</si>
  <si>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</si>
  <si>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</si>
  <si>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</si>
  <si>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Додаток № 7</t>
  </si>
  <si>
    <t>від 15 серпня 2024 року № 46/11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</si>
</sst>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17" fillId="0" borderId="0"/>
    <xf numFmtId="0" fontId="1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7" fillId="0" borderId="0"/>
  </cellStyleXfs>
  <cellXfs count="10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9" fillId="3" borderId="2" xfId="0" applyFont="1" applyFill="1" applyBorder="1" applyAlignment="1">
      <alignment horizontal="justify" vertical="center"/>
    </xf>
    <xf numFmtId="4" fontId="9" fillId="0" borderId="2" xfId="0" applyNumberFormat="1" applyFont="1" applyFill="1" applyBorder="1" applyAlignment="1">
      <alignment horizontal="center" vertical="center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9" fillId="0" borderId="2" xfId="11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2" fontId="9" fillId="0" borderId="2" xfId="11" applyNumberFormat="1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4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/>
    </xf>
    <xf numFmtId="4" fontId="8" fillId="0" borderId="4" xfId="0" applyNumberFormat="1" applyFont="1" applyBorder="1" applyAlignment="1">
      <alignment horizontal="center" vertical="center" wrapText="1"/>
    </xf>
    <xf numFmtId="0" fontId="14" fillId="0" borderId="0" xfId="0" applyFont="1" applyFill="1" applyBorder="1"/>
    <xf numFmtId="4" fontId="3" fillId="0" borderId="0" xfId="0" applyNumberFormat="1" applyFont="1" applyFill="1" applyBorder="1"/>
    <xf numFmtId="4" fontId="12" fillId="4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Border="1"/>
    <xf numFmtId="1" fontId="12" fillId="0" borderId="0" xfId="0" applyNumberFormat="1" applyFont="1" applyFill="1"/>
    <xf numFmtId="0" fontId="12" fillId="0" borderId="0" xfId="4" applyFont="1" applyFill="1" applyAlignment="1">
      <alignment horizontal="left"/>
    </xf>
    <xf numFmtId="0" fontId="12" fillId="0" borderId="0" xfId="0" applyFont="1" applyAlignment="1"/>
    <xf numFmtId="0" fontId="12" fillId="0" borderId="0" xfId="2" applyFont="1" applyAlignment="1">
      <alignment horizontal="left"/>
    </xf>
    <xf numFmtId="0" fontId="12" fillId="0" borderId="0" xfId="0" applyFont="1" applyFill="1" applyAlignment="1"/>
    <xf numFmtId="2" fontId="13" fillId="0" borderId="2" xfId="1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justify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11" quotePrefix="1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9" fillId="0" borderId="2" xfId="0" quotePrefix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9" fontId="13" fillId="4" borderId="9" xfId="0" applyNumberFormat="1" applyFont="1" applyFill="1" applyBorder="1" applyAlignment="1">
      <alignment horizontal="center" vertical="center" wrapText="1"/>
    </xf>
    <xf numFmtId="2" fontId="13" fillId="4" borderId="2" xfId="11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0" fontId="12" fillId="4" borderId="1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4">
    <cellStyle name="Normal_Доходи" xfId="1"/>
    <cellStyle name="Звичайний 2" xfId="2"/>
    <cellStyle name="Звичайний 2 2" xfId="3"/>
    <cellStyle name="Звичайний_Лист3_1" xfId="4"/>
    <cellStyle name="Обычный" xfId="0" builtinId="0"/>
    <cellStyle name="Обычный 2" xfId="5"/>
    <cellStyle name="Обычный 2 2" xfId="6"/>
    <cellStyle name="Обычный 2 3" xfId="7"/>
    <cellStyle name="Обычный 2 3 2" xfId="8"/>
    <cellStyle name="Обычный 2 4" xfId="9"/>
    <cellStyle name="Обычный 3" xfId="10"/>
    <cellStyle name="Обычный_Лист3" xfId="11"/>
    <cellStyle name="Примечание 2" xfId="12"/>
    <cellStyle name="Стиль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5"/>
  <sheetViews>
    <sheetView tabSelected="1" zoomScale="75" zoomScaleNormal="75" workbookViewId="0">
      <selection activeCell="H3" sqref="H3:J3"/>
    </sheetView>
  </sheetViews>
  <sheetFormatPr defaultRowHeight="1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50" customFormat="1" ht="31.5" customHeight="1">
      <c r="F1" s="47"/>
      <c r="G1" s="52"/>
      <c r="H1" s="55" t="s">
        <v>171</v>
      </c>
      <c r="I1" s="55"/>
      <c r="J1" s="62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s="50" customFormat="1" ht="18.75" customHeight="1">
      <c r="F2" s="47"/>
      <c r="G2" s="52"/>
      <c r="H2" s="75" t="s">
        <v>125</v>
      </c>
      <c r="I2" s="75"/>
      <c r="J2" s="75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s="50" customFormat="1" ht="20.25" customHeight="1">
      <c r="F3" s="56"/>
      <c r="G3" s="56"/>
      <c r="H3" s="75" t="s">
        <v>172</v>
      </c>
      <c r="I3" s="75"/>
      <c r="J3" s="75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50" customFormat="1" ht="18.75">
      <c r="F4" s="56"/>
      <c r="G4" s="56"/>
      <c r="H4" s="77"/>
      <c r="I4" s="77"/>
      <c r="J4" s="7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s="50" customFormat="1" ht="16.5" customHeight="1">
      <c r="F5" s="47"/>
      <c r="G5" s="52"/>
      <c r="H5" s="53"/>
      <c r="I5" s="54"/>
      <c r="J5" s="54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1:27" s="50" customFormat="1" ht="26.25" customHeight="1">
      <c r="D6" s="76" t="s">
        <v>153</v>
      </c>
      <c r="E6" s="76"/>
      <c r="F6" s="76"/>
      <c r="G6" s="76"/>
      <c r="H6" s="53"/>
      <c r="I6" s="54"/>
      <c r="J6" s="54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1:27" s="50" customFormat="1" ht="26.25" customHeight="1">
      <c r="D7" s="48"/>
      <c r="E7" s="48" t="s">
        <v>126</v>
      </c>
      <c r="F7" s="48"/>
      <c r="G7" s="48"/>
      <c r="H7" s="53"/>
      <c r="I7" s="54"/>
      <c r="J7" s="54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s="50" customFormat="1" ht="26.25" customHeight="1">
      <c r="B8" s="88" t="s">
        <v>154</v>
      </c>
      <c r="C8" s="88"/>
      <c r="D8" s="88"/>
      <c r="E8" s="88"/>
      <c r="F8" s="88"/>
      <c r="G8" s="88"/>
      <c r="H8" s="88"/>
      <c r="I8" s="88"/>
      <c r="J8" s="49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29.25" customHeight="1" thickBot="1">
      <c r="A9" s="95" t="s">
        <v>100</v>
      </c>
      <c r="B9" s="95"/>
      <c r="C9" s="95"/>
      <c r="G9" s="96"/>
      <c r="H9" s="97"/>
      <c r="I9" s="97"/>
      <c r="J9" s="9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>
      <c r="A10" s="100" t="s">
        <v>2</v>
      </c>
      <c r="B10" s="93" t="s">
        <v>3</v>
      </c>
      <c r="C10" s="91" t="s">
        <v>4</v>
      </c>
      <c r="D10" s="89" t="s">
        <v>5</v>
      </c>
      <c r="E10" s="102" t="s">
        <v>42</v>
      </c>
      <c r="F10" s="84" t="s">
        <v>63</v>
      </c>
      <c r="G10" s="82" t="s">
        <v>6</v>
      </c>
      <c r="H10" s="80" t="s">
        <v>0</v>
      </c>
      <c r="I10" s="98" t="s">
        <v>1</v>
      </c>
      <c r="J10" s="9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>
      <c r="A11" s="101"/>
      <c r="B11" s="94"/>
      <c r="C11" s="92"/>
      <c r="D11" s="90"/>
      <c r="E11" s="103"/>
      <c r="F11" s="85"/>
      <c r="G11" s="83"/>
      <c r="H11" s="81"/>
      <c r="I11" s="45" t="s">
        <v>7</v>
      </c>
      <c r="J11" s="14" t="s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>
      <c r="A12" s="23" t="s">
        <v>101</v>
      </c>
      <c r="B12" s="24"/>
      <c r="C12" s="24"/>
      <c r="D12" s="78" t="s">
        <v>59</v>
      </c>
      <c r="E12" s="79"/>
      <c r="F12" s="32"/>
      <c r="G12" s="33"/>
      <c r="H12" s="33"/>
      <c r="I12" s="46"/>
      <c r="J12" s="3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>
      <c r="A13" s="23" t="s">
        <v>70</v>
      </c>
      <c r="B13" s="24"/>
      <c r="C13" s="24"/>
      <c r="D13" s="78" t="s">
        <v>59</v>
      </c>
      <c r="E13" s="79"/>
      <c r="F13" s="24"/>
      <c r="G13" s="44">
        <f>G14+G15+G17+G18+G19+G20+G21+G22+G23+G26+G29+G31+G32+G36+G34+G35+G30</f>
        <v>19334396</v>
      </c>
      <c r="H13" s="44">
        <f>H14+H15+H17+H18+H19+H20+H21+H22+H23+H26+H29+H31+H32+H36+H34+H35+H30</f>
        <v>18637396</v>
      </c>
      <c r="I13" s="44">
        <f>I14+I15+I17+I18+I19+I20+I21+I22+I23+I26+I29+I31+I32+I36+I34+I35+I30</f>
        <v>697000</v>
      </c>
      <c r="J13" s="44">
        <f>J14+J15+J17+J18+J19+J20+J21+J22+J23+J26+J29+J31+J32+J36+J34+J35+J30</f>
        <v>478000</v>
      </c>
      <c r="K13" s="43"/>
    </row>
    <row r="14" spans="1:27" s="2" customFormat="1" ht="32.25" customHeight="1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17" t="s">
        <v>127</v>
      </c>
      <c r="G14" s="9">
        <f>H14</f>
        <v>360000</v>
      </c>
      <c r="H14" s="21">
        <v>360000</v>
      </c>
      <c r="I14" s="9">
        <v>0</v>
      </c>
      <c r="J14" s="9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48.75" customHeight="1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17" t="s">
        <v>128</v>
      </c>
      <c r="G15" s="9">
        <f>H15+I15</f>
        <v>5815396</v>
      </c>
      <c r="H15" s="21">
        <f>5376133+11263</f>
        <v>5387396</v>
      </c>
      <c r="I15" s="9">
        <f>439263-11263</f>
        <v>428000</v>
      </c>
      <c r="J15" s="9">
        <f>439263-11263</f>
        <v>428000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>
      <c r="A16" s="20"/>
      <c r="B16" s="10"/>
      <c r="C16" s="20"/>
      <c r="D16" s="19"/>
      <c r="E16" s="8" t="s">
        <v>84</v>
      </c>
      <c r="F16" s="17" t="s">
        <v>129</v>
      </c>
      <c r="G16" s="9">
        <f>H16</f>
        <v>0</v>
      </c>
      <c r="H16" s="21">
        <v>0</v>
      </c>
      <c r="I16" s="9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17" t="s">
        <v>130</v>
      </c>
      <c r="G17" s="9">
        <f t="shared" ref="G17:G27" si="0">H17+I17</f>
        <v>1830000</v>
      </c>
      <c r="H17" s="21">
        <f>1000000+700000+50000+80000</f>
        <v>1830000</v>
      </c>
      <c r="I17" s="9">
        <v>0</v>
      </c>
      <c r="J17" s="9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>
      <c r="A18" s="20" t="s">
        <v>95</v>
      </c>
      <c r="B18" s="10" t="s">
        <v>155</v>
      </c>
      <c r="C18" s="20" t="s">
        <v>96</v>
      </c>
      <c r="D18" s="19" t="s">
        <v>97</v>
      </c>
      <c r="E18" s="8" t="s">
        <v>114</v>
      </c>
      <c r="F18" s="17" t="s">
        <v>130</v>
      </c>
      <c r="G18" s="9">
        <v>35000</v>
      </c>
      <c r="H18" s="21">
        <v>35000</v>
      </c>
      <c r="I18" s="9">
        <v>0</v>
      </c>
      <c r="J18" s="9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17" t="s">
        <v>131</v>
      </c>
      <c r="G19" s="9">
        <f>H19</f>
        <v>30000</v>
      </c>
      <c r="H19" s="21">
        <v>30000</v>
      </c>
      <c r="I19" s="9">
        <v>0</v>
      </c>
      <c r="J19" s="9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17" t="s">
        <v>132</v>
      </c>
      <c r="G20" s="9">
        <f t="shared" si="0"/>
        <v>150000</v>
      </c>
      <c r="H20" s="21">
        <v>150000</v>
      </c>
      <c r="I20" s="30">
        <v>0</v>
      </c>
      <c r="J20" s="9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17" t="s">
        <v>133</v>
      </c>
      <c r="G21" s="9">
        <f>H21</f>
        <v>1034100</v>
      </c>
      <c r="H21" s="21">
        <f>980000+54100</f>
        <v>1034100</v>
      </c>
      <c r="I21" s="29">
        <v>0</v>
      </c>
      <c r="J21" s="9">
        <v>0</v>
      </c>
      <c r="K21" s="4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17" t="s">
        <v>134</v>
      </c>
      <c r="G22" s="9">
        <f>H22</f>
        <v>1500000</v>
      </c>
      <c r="H22" s="21">
        <v>1500000</v>
      </c>
      <c r="I22" s="29">
        <v>0</v>
      </c>
      <c r="J22" s="9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1.5" customHeight="1">
      <c r="A23" s="20" t="s">
        <v>17</v>
      </c>
      <c r="B23" s="11" t="s">
        <v>38</v>
      </c>
      <c r="C23" s="20" t="s">
        <v>25</v>
      </c>
      <c r="D23" s="19" t="s">
        <v>51</v>
      </c>
      <c r="E23" s="8" t="s">
        <v>119</v>
      </c>
      <c r="F23" s="17" t="s">
        <v>135</v>
      </c>
      <c r="G23" s="9">
        <f t="shared" si="0"/>
        <v>8000000</v>
      </c>
      <c r="H23" s="21">
        <v>8000000</v>
      </c>
      <c r="I23" s="29">
        <v>0</v>
      </c>
      <c r="J23" s="9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1.75" hidden="1" customHeight="1">
      <c r="A24" s="20"/>
      <c r="B24" s="11"/>
      <c r="C24" s="20"/>
      <c r="D24" s="19"/>
      <c r="E24" s="8" t="s">
        <v>85</v>
      </c>
      <c r="F24" s="17" t="s">
        <v>129</v>
      </c>
      <c r="G24" s="9">
        <f t="shared" si="0"/>
        <v>0</v>
      </c>
      <c r="H24" s="21">
        <v>0</v>
      </c>
      <c r="I24" s="29"/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>
      <c r="A25" s="20" t="s">
        <v>17</v>
      </c>
      <c r="B25" s="11" t="s">
        <v>38</v>
      </c>
      <c r="C25" s="20" t="s">
        <v>25</v>
      </c>
      <c r="D25" s="19" t="s">
        <v>51</v>
      </c>
      <c r="E25" s="8"/>
      <c r="F25" s="17" t="s">
        <v>129</v>
      </c>
      <c r="G25" s="9">
        <f>H25</f>
        <v>0</v>
      </c>
      <c r="H25" s="21">
        <v>0</v>
      </c>
      <c r="I25" s="2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6.75" customHeight="1">
      <c r="A26" s="20" t="s">
        <v>18</v>
      </c>
      <c r="B26" s="11" t="s">
        <v>39</v>
      </c>
      <c r="C26" s="20" t="s">
        <v>26</v>
      </c>
      <c r="D26" s="19" t="s">
        <v>52</v>
      </c>
      <c r="E26" s="8" t="s">
        <v>120</v>
      </c>
      <c r="F26" s="17" t="s">
        <v>136</v>
      </c>
      <c r="G26" s="9">
        <f>H26+I26</f>
        <v>100000</v>
      </c>
      <c r="H26" s="21">
        <v>100000</v>
      </c>
      <c r="I26" s="29">
        <v>0</v>
      </c>
      <c r="J26" s="9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9.75" hidden="1" customHeight="1">
      <c r="A27" s="20" t="s">
        <v>19</v>
      </c>
      <c r="B27" s="11" t="s">
        <v>40</v>
      </c>
      <c r="C27" s="20" t="s">
        <v>27</v>
      </c>
      <c r="D27" s="19" t="s">
        <v>53</v>
      </c>
      <c r="E27" s="36" t="s">
        <v>30</v>
      </c>
      <c r="F27" s="17" t="s">
        <v>129</v>
      </c>
      <c r="G27" s="9">
        <f t="shared" si="0"/>
        <v>0</v>
      </c>
      <c r="H27" s="21">
        <v>0</v>
      </c>
      <c r="I27" s="29"/>
      <c r="J27" s="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>
      <c r="A28" s="20" t="s">
        <v>19</v>
      </c>
      <c r="B28" s="11" t="s">
        <v>40</v>
      </c>
      <c r="C28" s="20" t="s">
        <v>27</v>
      </c>
      <c r="D28" s="19" t="s">
        <v>53</v>
      </c>
      <c r="E28" s="36"/>
      <c r="F28" s="17" t="s">
        <v>129</v>
      </c>
      <c r="G28" s="9">
        <f>H28+I28</f>
        <v>0</v>
      </c>
      <c r="H28" s="21">
        <v>0</v>
      </c>
      <c r="I28" s="2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51" customHeight="1">
      <c r="A29" s="20" t="s">
        <v>145</v>
      </c>
      <c r="B29" s="11" t="s">
        <v>146</v>
      </c>
      <c r="C29" s="20" t="s">
        <v>147</v>
      </c>
      <c r="D29" s="19" t="s">
        <v>148</v>
      </c>
      <c r="E29" s="36" t="s">
        <v>149</v>
      </c>
      <c r="F29" s="17" t="s">
        <v>150</v>
      </c>
      <c r="G29" s="9">
        <f>H29+I29</f>
        <v>56000</v>
      </c>
      <c r="H29" s="21">
        <v>6000</v>
      </c>
      <c r="I29" s="29">
        <v>50000</v>
      </c>
      <c r="J29" s="9">
        <v>50000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57" customHeight="1">
      <c r="A30" s="63" t="s">
        <v>168</v>
      </c>
      <c r="B30" s="63" t="s">
        <v>169</v>
      </c>
      <c r="C30" s="64" t="s">
        <v>147</v>
      </c>
      <c r="D30" s="65" t="s">
        <v>170</v>
      </c>
      <c r="E30" s="36" t="s">
        <v>149</v>
      </c>
      <c r="F30" s="17" t="s">
        <v>163</v>
      </c>
      <c r="G30" s="9">
        <f>H30</f>
        <v>14000</v>
      </c>
      <c r="H30" s="21">
        <v>14000</v>
      </c>
      <c r="I30" s="29">
        <v>0</v>
      </c>
      <c r="J30" s="9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1.5" customHeight="1">
      <c r="A31" s="20" t="s">
        <v>20</v>
      </c>
      <c r="B31" s="11" t="s">
        <v>41</v>
      </c>
      <c r="C31" s="20" t="s">
        <v>28</v>
      </c>
      <c r="D31" s="19" t="s">
        <v>54</v>
      </c>
      <c r="E31" s="8" t="s">
        <v>121</v>
      </c>
      <c r="F31" s="17" t="s">
        <v>137</v>
      </c>
      <c r="G31" s="9">
        <f>H31+I31</f>
        <v>70000</v>
      </c>
      <c r="H31" s="21">
        <v>70000</v>
      </c>
      <c r="I31" s="29">
        <v>0</v>
      </c>
      <c r="J31" s="9"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2" customFormat="1" ht="28.5" customHeight="1">
      <c r="A32" s="20" t="s">
        <v>55</v>
      </c>
      <c r="B32" s="11" t="s">
        <v>56</v>
      </c>
      <c r="C32" s="20" t="s">
        <v>57</v>
      </c>
      <c r="D32" s="19" t="s">
        <v>58</v>
      </c>
      <c r="E32" s="8" t="s">
        <v>122</v>
      </c>
      <c r="F32" s="17" t="s">
        <v>138</v>
      </c>
      <c r="G32" s="9">
        <f>H32+I32</f>
        <v>60000</v>
      </c>
      <c r="H32" s="9">
        <v>0</v>
      </c>
      <c r="I32" s="9">
        <v>60000</v>
      </c>
      <c r="J32" s="9"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2" customFormat="1" ht="28.5" customHeight="1">
      <c r="A33" s="20" t="s">
        <v>75</v>
      </c>
      <c r="B33" s="11" t="s">
        <v>76</v>
      </c>
      <c r="C33" s="20" t="s">
        <v>77</v>
      </c>
      <c r="D33" s="19" t="s">
        <v>78</v>
      </c>
      <c r="E33" s="8" t="s">
        <v>123</v>
      </c>
      <c r="F33" s="17" t="s">
        <v>139</v>
      </c>
      <c r="G33" s="9">
        <f>H33</f>
        <v>50000</v>
      </c>
      <c r="H33" s="9">
        <v>50000</v>
      </c>
      <c r="I33" s="9">
        <v>0</v>
      </c>
      <c r="J33" s="9"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2" customFormat="1" ht="28.5" customHeight="1">
      <c r="A34" s="63" t="s">
        <v>158</v>
      </c>
      <c r="B34" s="63" t="s">
        <v>159</v>
      </c>
      <c r="C34" s="64" t="s">
        <v>160</v>
      </c>
      <c r="D34" s="65" t="s">
        <v>161</v>
      </c>
      <c r="E34" s="68" t="s">
        <v>162</v>
      </c>
      <c r="F34" s="17" t="s">
        <v>163</v>
      </c>
      <c r="G34" s="70">
        <f>H34</f>
        <v>20900</v>
      </c>
      <c r="H34" s="70">
        <v>20900</v>
      </c>
      <c r="I34" s="70">
        <v>0</v>
      </c>
      <c r="J34" s="70"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38.25" customHeight="1">
      <c r="A35" s="66" t="s">
        <v>164</v>
      </c>
      <c r="B35" s="66" t="s">
        <v>165</v>
      </c>
      <c r="C35" s="66" t="s">
        <v>166</v>
      </c>
      <c r="D35" s="67" t="s">
        <v>167</v>
      </c>
      <c r="E35" s="69" t="s">
        <v>111</v>
      </c>
      <c r="F35" s="17" t="s">
        <v>163</v>
      </c>
      <c r="G35" s="9">
        <f>H35+I35</f>
        <v>209000</v>
      </c>
      <c r="H35" s="21">
        <v>50000</v>
      </c>
      <c r="I35" s="9">
        <v>159000</v>
      </c>
      <c r="J35" s="9"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45.75" customHeight="1">
      <c r="A36" s="20" t="s">
        <v>75</v>
      </c>
      <c r="B36" s="11" t="s">
        <v>76</v>
      </c>
      <c r="C36" s="20" t="s">
        <v>77</v>
      </c>
      <c r="D36" s="19" t="s">
        <v>78</v>
      </c>
      <c r="E36" s="8" t="s">
        <v>123</v>
      </c>
      <c r="F36" s="17" t="s">
        <v>139</v>
      </c>
      <c r="G36" s="9">
        <f>H36</f>
        <v>50000</v>
      </c>
      <c r="H36" s="9">
        <v>50000</v>
      </c>
      <c r="I36" s="9">
        <v>0</v>
      </c>
      <c r="J36" s="9"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33.75" customHeight="1">
      <c r="A37" s="25" t="s">
        <v>102</v>
      </c>
      <c r="B37" s="23"/>
      <c r="C37" s="25"/>
      <c r="D37" s="74" t="s">
        <v>65</v>
      </c>
      <c r="E37" s="74"/>
      <c r="F37" s="26"/>
      <c r="G37" s="35"/>
      <c r="H37" s="35"/>
      <c r="I37" s="35"/>
      <c r="J37" s="3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4" customFormat="1" ht="27.75" customHeight="1">
      <c r="A38" s="25" t="s">
        <v>64</v>
      </c>
      <c r="B38" s="23"/>
      <c r="C38" s="25"/>
      <c r="D38" s="74" t="s">
        <v>65</v>
      </c>
      <c r="E38" s="74"/>
      <c r="F38" s="26"/>
      <c r="G38" s="27">
        <f>G40+G41+G42</f>
        <v>415000</v>
      </c>
      <c r="H38" s="27">
        <f>H40+H41+H42</f>
        <v>415000</v>
      </c>
      <c r="I38" s="28">
        <f>I39+I40+I42</f>
        <v>0</v>
      </c>
      <c r="J38" s="27">
        <f>J39+J40+J42</f>
        <v>0</v>
      </c>
    </row>
    <row r="39" spans="1:26" s="2" customFormat="1" ht="47.25" hidden="1" customHeight="1">
      <c r="A39" s="20" t="s">
        <v>79</v>
      </c>
      <c r="B39" s="10" t="s">
        <v>31</v>
      </c>
      <c r="C39" s="20" t="s">
        <v>21</v>
      </c>
      <c r="D39" s="19" t="s">
        <v>44</v>
      </c>
      <c r="E39" s="8" t="s">
        <v>29</v>
      </c>
      <c r="F39" s="17"/>
      <c r="G39" s="9">
        <f>H39+I39</f>
        <v>0</v>
      </c>
      <c r="H39" s="21">
        <v>0</v>
      </c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2" customFormat="1" ht="62.25" customHeight="1">
      <c r="A40" s="11" t="s">
        <v>71</v>
      </c>
      <c r="B40" s="11" t="s">
        <v>72</v>
      </c>
      <c r="C40" s="11" t="s">
        <v>73</v>
      </c>
      <c r="D40" s="19" t="s">
        <v>74</v>
      </c>
      <c r="E40" s="13" t="s">
        <v>124</v>
      </c>
      <c r="F40" s="17" t="s">
        <v>140</v>
      </c>
      <c r="G40" s="9">
        <f>H40+I40</f>
        <v>100000</v>
      </c>
      <c r="H40" s="9">
        <v>100000</v>
      </c>
      <c r="I40" s="31">
        <v>0</v>
      </c>
      <c r="J40" s="9">
        <v>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2" customFormat="1" ht="60.75" customHeight="1">
      <c r="A41" s="39" t="s">
        <v>104</v>
      </c>
      <c r="B41" s="39" t="s">
        <v>105</v>
      </c>
      <c r="C41" s="39" t="s">
        <v>23</v>
      </c>
      <c r="D41" s="39" t="s">
        <v>106</v>
      </c>
      <c r="E41" s="40" t="s">
        <v>103</v>
      </c>
      <c r="F41" s="17" t="s">
        <v>141</v>
      </c>
      <c r="G41" s="41">
        <f>H41</f>
        <v>15000</v>
      </c>
      <c r="H41" s="41">
        <v>15000</v>
      </c>
      <c r="I41" s="41">
        <v>0</v>
      </c>
      <c r="J41" s="41">
        <v>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04.25" customHeight="1">
      <c r="A42" s="20" t="s">
        <v>66</v>
      </c>
      <c r="B42" s="22" t="s">
        <v>35</v>
      </c>
      <c r="C42" s="20" t="s">
        <v>24</v>
      </c>
      <c r="D42" s="19" t="s">
        <v>48</v>
      </c>
      <c r="E42" s="8" t="s">
        <v>67</v>
      </c>
      <c r="F42" s="17" t="s">
        <v>142</v>
      </c>
      <c r="G42" s="9">
        <f>H42</f>
        <v>300000</v>
      </c>
      <c r="H42" s="21">
        <v>300000</v>
      </c>
      <c r="I42" s="29">
        <v>0</v>
      </c>
      <c r="J42" s="9">
        <v>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40.5" customHeight="1">
      <c r="A43" s="25" t="s">
        <v>107</v>
      </c>
      <c r="B43" s="23"/>
      <c r="C43" s="25"/>
      <c r="D43" s="74" t="s">
        <v>110</v>
      </c>
      <c r="E43" s="74"/>
      <c r="F43" s="26"/>
      <c r="G43" s="35"/>
      <c r="H43" s="35"/>
      <c r="I43" s="34"/>
      <c r="J43" s="3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5" customHeight="1">
      <c r="A44" s="25" t="s">
        <v>107</v>
      </c>
      <c r="B44" s="23"/>
      <c r="C44" s="25"/>
      <c r="D44" s="74" t="s">
        <v>110</v>
      </c>
      <c r="E44" s="74"/>
      <c r="F44" s="26"/>
      <c r="G44" s="27">
        <f>G45+G46</f>
        <v>4510000</v>
      </c>
      <c r="H44" s="27">
        <f>H45+H46</f>
        <v>4510000</v>
      </c>
      <c r="I44" s="28">
        <f>I45+I46</f>
        <v>0</v>
      </c>
      <c r="J44" s="27">
        <f>J45+J46</f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9.75" customHeight="1">
      <c r="A45" s="20" t="s">
        <v>108</v>
      </c>
      <c r="B45" s="10" t="s">
        <v>98</v>
      </c>
      <c r="C45" s="20" t="s">
        <v>31</v>
      </c>
      <c r="D45" s="19" t="s">
        <v>99</v>
      </c>
      <c r="E45" s="8" t="s">
        <v>115</v>
      </c>
      <c r="F45" s="17" t="s">
        <v>131</v>
      </c>
      <c r="G45" s="9">
        <f>H45</f>
        <v>660000</v>
      </c>
      <c r="H45" s="21">
        <f>360000+300000</f>
        <v>660000</v>
      </c>
      <c r="I45" s="29">
        <f>J45</f>
        <v>0</v>
      </c>
      <c r="J45" s="9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0.75" customHeight="1">
      <c r="A46" s="20" t="s">
        <v>109</v>
      </c>
      <c r="B46" s="11" t="s">
        <v>92</v>
      </c>
      <c r="C46" s="20" t="s">
        <v>93</v>
      </c>
      <c r="D46" s="19" t="s">
        <v>94</v>
      </c>
      <c r="E46" s="8" t="s">
        <v>115</v>
      </c>
      <c r="F46" s="17" t="s">
        <v>131</v>
      </c>
      <c r="G46" s="9">
        <f>H46</f>
        <v>3850000</v>
      </c>
      <c r="H46" s="21">
        <f>3800000+50000</f>
        <v>3850000</v>
      </c>
      <c r="I46" s="29">
        <f>J46</f>
        <v>0</v>
      </c>
      <c r="J46" s="9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72.75" hidden="1" customHeight="1">
      <c r="A47" s="20" t="s">
        <v>86</v>
      </c>
      <c r="B47" s="22" t="s">
        <v>87</v>
      </c>
      <c r="C47" s="20" t="s">
        <v>28</v>
      </c>
      <c r="D47" s="19" t="s">
        <v>88</v>
      </c>
      <c r="E47" s="8"/>
      <c r="F47" s="17" t="s">
        <v>89</v>
      </c>
      <c r="G47" s="9">
        <f>H47</f>
        <v>0</v>
      </c>
      <c r="H47" s="21">
        <v>0</v>
      </c>
      <c r="I47" s="29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4" customFormat="1" ht="35.25" customHeight="1">
      <c r="A48" s="25" t="s">
        <v>68</v>
      </c>
      <c r="B48" s="23"/>
      <c r="C48" s="25"/>
      <c r="D48" s="72" t="s">
        <v>69</v>
      </c>
      <c r="E48" s="73"/>
      <c r="F48" s="26"/>
      <c r="G48" s="27">
        <f>G59+G57+G58</f>
        <v>2230000</v>
      </c>
      <c r="H48" s="27">
        <f>H59+H57+H58</f>
        <v>2230000</v>
      </c>
      <c r="I48" s="27">
        <f>I59+I57</f>
        <v>0</v>
      </c>
      <c r="J48" s="27">
        <f>J59+J57</f>
        <v>0</v>
      </c>
    </row>
    <row r="49" spans="1:26" s="2" customFormat="1" ht="12" hidden="1" customHeight="1">
      <c r="A49" s="20"/>
      <c r="B49" s="10"/>
      <c r="C49" s="20"/>
      <c r="D49" s="57"/>
      <c r="E49" s="58"/>
      <c r="F49" s="17"/>
      <c r="G49" s="9"/>
      <c r="H49" s="21"/>
      <c r="I49" s="9"/>
      <c r="J49" s="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7" customFormat="1" ht="12" hidden="1" customHeight="1">
      <c r="A50" s="37"/>
      <c r="B50" s="37"/>
      <c r="C50" s="37"/>
      <c r="D50" s="59"/>
      <c r="E50" s="58"/>
      <c r="F50" s="17"/>
      <c r="G50" s="38"/>
      <c r="H50" s="38"/>
      <c r="I50" s="38"/>
      <c r="J50" s="38"/>
    </row>
    <row r="51" spans="1:26" s="7" customFormat="1" ht="12" hidden="1" customHeight="1">
      <c r="A51" s="37"/>
      <c r="B51" s="37"/>
      <c r="C51" s="37"/>
      <c r="D51" s="59"/>
      <c r="E51" s="60"/>
      <c r="F51" s="17"/>
      <c r="G51" s="38"/>
      <c r="H51" s="38"/>
      <c r="I51" s="38"/>
      <c r="J51" s="38"/>
    </row>
    <row r="52" spans="1:26" s="7" customFormat="1" ht="12" hidden="1" customHeight="1">
      <c r="A52" s="37"/>
      <c r="B52" s="37"/>
      <c r="C52" s="37"/>
      <c r="D52" s="59"/>
      <c r="E52" s="58"/>
      <c r="F52" s="17"/>
      <c r="G52" s="38"/>
      <c r="H52" s="38"/>
      <c r="I52" s="38"/>
      <c r="J52" s="38"/>
    </row>
    <row r="53" spans="1:26" s="7" customFormat="1" ht="12" hidden="1" customHeight="1">
      <c r="A53" s="37"/>
      <c r="B53" s="37"/>
      <c r="C53" s="37"/>
      <c r="D53" s="59"/>
      <c r="E53" s="58"/>
      <c r="F53" s="17"/>
      <c r="G53" s="38"/>
      <c r="H53" s="38"/>
      <c r="I53" s="38"/>
      <c r="J53" s="38"/>
    </row>
    <row r="54" spans="1:26" s="7" customFormat="1" ht="12" hidden="1" customHeight="1">
      <c r="A54" s="37"/>
      <c r="B54" s="37"/>
      <c r="C54" s="37"/>
      <c r="D54" s="59"/>
      <c r="E54" s="60"/>
      <c r="F54" s="17"/>
      <c r="G54" s="38"/>
      <c r="H54" s="38"/>
      <c r="I54" s="38"/>
      <c r="J54" s="38"/>
    </row>
    <row r="55" spans="1:26" s="2" customFormat="1" ht="1.5" customHeight="1">
      <c r="A55" s="11"/>
      <c r="B55" s="11"/>
      <c r="C55" s="11"/>
      <c r="D55" s="61"/>
      <c r="E55" s="60"/>
      <c r="F55" s="17"/>
      <c r="G55" s="38"/>
      <c r="H55" s="38"/>
      <c r="I55" s="31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28.5" customHeight="1">
      <c r="A56" s="23" t="s">
        <v>68</v>
      </c>
      <c r="B56" s="23"/>
      <c r="C56" s="23"/>
      <c r="D56" s="72" t="s">
        <v>69</v>
      </c>
      <c r="E56" s="73"/>
      <c r="F56" s="23"/>
      <c r="G56" s="28">
        <f>H56+I56</f>
        <v>2230000</v>
      </c>
      <c r="H56" s="28">
        <f>H57+H59+H58</f>
        <v>2230000</v>
      </c>
      <c r="I56" s="28">
        <f>I60+I61+I62</f>
        <v>0</v>
      </c>
      <c r="J56" s="28">
        <f>J60+J61+J62</f>
        <v>0</v>
      </c>
    </row>
    <row r="57" spans="1:26" s="5" customFormat="1" ht="99" customHeight="1">
      <c r="A57" s="11" t="s">
        <v>60</v>
      </c>
      <c r="B57" s="11" t="s">
        <v>61</v>
      </c>
      <c r="C57" s="11" t="s">
        <v>10</v>
      </c>
      <c r="D57" s="12" t="s">
        <v>62</v>
      </c>
      <c r="E57" s="13" t="s">
        <v>143</v>
      </c>
      <c r="F57" s="15" t="s">
        <v>144</v>
      </c>
      <c r="G57" s="9">
        <f>H57</f>
        <v>1850000</v>
      </c>
      <c r="H57" s="9">
        <f>1200000+200000+450000</f>
        <v>1850000</v>
      </c>
      <c r="I57" s="31">
        <v>0</v>
      </c>
      <c r="J57" s="9">
        <v>0</v>
      </c>
    </row>
    <row r="58" spans="1:26" s="5" customFormat="1" ht="84.75" customHeight="1">
      <c r="A58" s="11" t="s">
        <v>60</v>
      </c>
      <c r="B58" s="11" t="s">
        <v>61</v>
      </c>
      <c r="C58" s="11" t="s">
        <v>10</v>
      </c>
      <c r="D58" s="12" t="s">
        <v>62</v>
      </c>
      <c r="E58" s="71" t="s">
        <v>156</v>
      </c>
      <c r="F58" s="15" t="s">
        <v>157</v>
      </c>
      <c r="G58" s="9">
        <v>300000</v>
      </c>
      <c r="H58" s="9">
        <v>300000</v>
      </c>
      <c r="I58" s="31">
        <v>0</v>
      </c>
      <c r="J58" s="9">
        <v>0</v>
      </c>
    </row>
    <row r="59" spans="1:26" s="7" customFormat="1" ht="102" customHeight="1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151</v>
      </c>
      <c r="F59" s="15" t="s">
        <v>152</v>
      </c>
      <c r="G59" s="38">
        <v>80000</v>
      </c>
      <c r="H59" s="38">
        <v>80000</v>
      </c>
      <c r="I59" s="38">
        <v>0</v>
      </c>
      <c r="J59" s="38">
        <v>0</v>
      </c>
    </row>
    <row r="60" spans="1:26" s="2" customFormat="1" ht="60" hidden="1" customHeight="1">
      <c r="A60" s="11"/>
      <c r="B60" s="11"/>
      <c r="C60" s="11"/>
      <c r="D60" s="12"/>
      <c r="E60" s="13"/>
      <c r="F60" s="15"/>
      <c r="G60" s="9"/>
      <c r="H60" s="9"/>
      <c r="I60" s="31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24" hidden="1" customHeight="1">
      <c r="A61" s="11"/>
      <c r="B61" s="11"/>
      <c r="C61" s="11"/>
      <c r="D61" s="12"/>
      <c r="E61" s="13"/>
      <c r="F61" s="15"/>
      <c r="G61" s="9"/>
      <c r="H61" s="9"/>
      <c r="I61" s="31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69" hidden="1" customHeight="1">
      <c r="A62" s="11"/>
      <c r="B62" s="11"/>
      <c r="C62" s="11"/>
      <c r="D62" s="12"/>
      <c r="E62" s="13"/>
      <c r="F62" s="15"/>
      <c r="G62" s="9"/>
      <c r="H62" s="9"/>
      <c r="I62" s="31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1.5" customHeight="1">
      <c r="A63" s="86" t="s">
        <v>91</v>
      </c>
      <c r="B63" s="87"/>
      <c r="C63" s="87"/>
      <c r="D63" s="87"/>
      <c r="E63" s="87"/>
      <c r="F63" s="87"/>
      <c r="G63" s="27">
        <f>G44+G38+G13+G48</f>
        <v>26489396</v>
      </c>
      <c r="H63" s="27">
        <f>H48+H44+H38+H13</f>
        <v>25792396</v>
      </c>
      <c r="I63" s="27">
        <f>I44+I38+I13</f>
        <v>697000</v>
      </c>
      <c r="J63" s="27">
        <f>J44+J38+J13</f>
        <v>478000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D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>
      <c r="D67" s="3"/>
    </row>
    <row r="68" spans="4:26">
      <c r="D68" s="3"/>
    </row>
    <row r="69" spans="4:26">
      <c r="D69" s="3"/>
    </row>
    <row r="70" spans="4:26">
      <c r="D70" s="3"/>
    </row>
    <row r="71" spans="4:26">
      <c r="D71" s="3"/>
    </row>
    <row r="72" spans="4:26">
      <c r="D72" s="3"/>
    </row>
    <row r="73" spans="4:26">
      <c r="D73" s="3"/>
    </row>
    <row r="74" spans="4:26">
      <c r="D74" s="3"/>
    </row>
    <row r="75" spans="4:26">
      <c r="D75" s="3"/>
    </row>
  </sheetData>
  <mergeCells count="25"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38:E38"/>
    <mergeCell ref="D13:E13"/>
    <mergeCell ref="A63:F63"/>
    <mergeCell ref="D48:E48"/>
    <mergeCell ref="D56:E56"/>
    <mergeCell ref="D43:E43"/>
    <mergeCell ref="H2:J2"/>
    <mergeCell ref="D6:G6"/>
    <mergeCell ref="H4:J4"/>
    <mergeCell ref="D12:E12"/>
    <mergeCell ref="D37:E37"/>
    <mergeCell ref="D44:E44"/>
    <mergeCell ref="H3:J3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sekretar</cp:lastModifiedBy>
  <cp:lastPrinted>2024-08-16T05:49:57Z</cp:lastPrinted>
  <dcterms:created xsi:type="dcterms:W3CDTF">2006-03-01T06:56:57Z</dcterms:created>
  <dcterms:modified xsi:type="dcterms:W3CDTF">2024-08-16T05:50:17Z</dcterms:modified>
</cp:coreProperties>
</file>