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activeTab="0"/>
  </bookViews>
  <sheets>
    <sheet name="ЦНАП" sheetId="1" r:id="rId1"/>
    <sheet name="ЦНАП (2)" sheetId="2" r:id="rId2"/>
  </sheets>
  <definedNames/>
  <calcPr fullCalcOnLoad="1"/>
</workbook>
</file>

<file path=xl/sharedStrings.xml><?xml version="1.0" encoding="utf-8"?>
<sst xmlns="http://schemas.openxmlformats.org/spreadsheetml/2006/main" count="146" uniqueCount="73">
  <si>
    <t xml:space="preserve">  (підпис керівника)</t>
  </si>
  <si>
    <t>М.П</t>
  </si>
  <si>
    <t>(ініціали і прізвище)</t>
  </si>
  <si>
    <t>№ п/п</t>
  </si>
  <si>
    <t>Назва структурного підрозділу та посад</t>
  </si>
  <si>
    <t>Кількість штатних посад</t>
  </si>
  <si>
    <t>Посадовий оклад (грн.)</t>
  </si>
  <si>
    <t>Надбавки (грн.)</t>
  </si>
  <si>
    <t>Доплати (грн.)</t>
  </si>
  <si>
    <t>Фонд заробітної плати на місяць (грн.)</t>
  </si>
  <si>
    <t>Інтенсивність</t>
  </si>
  <si>
    <t>Досягнення</t>
  </si>
  <si>
    <t>Ненормований робочий день</t>
  </si>
  <si>
    <t>особливі умови праці</t>
  </si>
  <si>
    <t>класність</t>
  </si>
  <si>
    <t>Вислуга</t>
  </si>
  <si>
    <t>Ранг</t>
  </si>
  <si>
    <t>Доплата до мінім.</t>
  </si>
  <si>
    <t>Разом</t>
  </si>
  <si>
    <t>(підпис)</t>
  </si>
  <si>
    <t>5</t>
  </si>
  <si>
    <t xml:space="preserve">із місячним фондом заробітної плати </t>
  </si>
  <si>
    <t>4</t>
  </si>
  <si>
    <t>Прибиральник службових приміщень</t>
  </si>
  <si>
    <t>Начальник відділу</t>
  </si>
  <si>
    <t xml:space="preserve">Відділ"Центр надання адміністративних послуг" </t>
  </si>
  <si>
    <t>Обслуговуючий персонал</t>
  </si>
  <si>
    <t>Фонд заробітної плати на рік (грн.)</t>
  </si>
  <si>
    <t>Головний спеціаліст</t>
  </si>
  <si>
    <t>Вячеслав Поліщук</t>
  </si>
  <si>
    <t xml:space="preserve"> </t>
  </si>
  <si>
    <t xml:space="preserve">              </t>
  </si>
  <si>
    <r>
      <rPr>
        <b/>
        <sz val="20"/>
        <rFont val="Arial Cyr"/>
        <family val="0"/>
      </rPr>
      <t>Штатний розпис на 01.12.2023р.</t>
    </r>
    <r>
      <rPr>
        <b/>
        <sz val="30"/>
        <rFont val="Arial Cyr"/>
        <family val="0"/>
      </rPr>
      <t xml:space="preserve">
</t>
    </r>
  </si>
  <si>
    <t>Начальник управління</t>
  </si>
  <si>
    <t>Людмила ПАРХОМЧУК</t>
  </si>
  <si>
    <t>Головний спеціаліст з питань бухгалтерського обліку та звітності</t>
  </si>
  <si>
    <t>Ярослава КОНДРУС</t>
  </si>
  <si>
    <t>1</t>
  </si>
  <si>
    <t>2</t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</si>
  <si>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</si>
  <si>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</si>
  <si>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</si>
  <si>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</si>
  <si>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</si>
  <si>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</si>
  <si>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</si>
  <si>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</si>
  <si>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</si>
  <si>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</si>
  <si>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</si>
  <si>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</si>
  <si>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</si>
  <si>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Управління "Центр надання адміністративних послуг" та соціального захисту населення</t>
  </si>
  <si>
    <t>Головний спеціаліст зпитань бухгалтерського обліку та звітності</t>
  </si>
  <si>
    <t>Відділ соцзахисту</t>
  </si>
  <si>
    <t>Штат в кількості 17 штатних одиниць</t>
  </si>
  <si>
    <t>Адміністратор Патійчук</t>
  </si>
  <si>
    <t>Адміністратор Боярин</t>
  </si>
  <si>
    <t>Адміністратор Куліш</t>
  </si>
  <si>
    <t>Адміністратор Демидюк</t>
  </si>
  <si>
    <t>Адміністратор Шинкарук</t>
  </si>
  <si>
    <t>Адміністратор Спірідонова</t>
  </si>
  <si>
    <t>Адміністратор Козак</t>
  </si>
  <si>
    <t>Адміністратор Мосійчук</t>
  </si>
  <si>
    <t>Державний реєстратор Захарчук</t>
  </si>
  <si>
    <t>Державний реєстратор Герасимчук</t>
  </si>
  <si>
    <t>Державний реєстратор Семенюк</t>
  </si>
  <si>
    <t>Головний спеціаліст Сидорчук</t>
  </si>
  <si>
    <t>Сто дев'яносто дві тисячі п'ятсот двадцять сім грн 85 коп</t>
  </si>
  <si>
    <t>Сто дев'яносто дві тисячі сто двадцять сім грн 85 коп</t>
  </si>
  <si>
    <t xml:space="preserve">Адміністратор </t>
  </si>
  <si>
    <t>Адміністратор</t>
  </si>
  <si>
    <t xml:space="preserve">Державний реєстратор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</si>
</sst>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422]d\ mmmm\ yyyy&quot; р.&quot;"/>
    <numFmt numFmtId="203" formatCode="#,##0.00\ &quot;грн.&quot;"/>
    <numFmt numFmtId="204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20"/>
      <name val="Arial Cyr"/>
      <family val="0"/>
    </font>
    <font>
      <b/>
      <sz val="3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37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2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left" vertical="center" wrapText="1" readingOrder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 readingOrder="1"/>
    </xf>
    <xf numFmtId="2" fontId="2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2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49" fontId="13" fillId="0" borderId="11" xfId="0" applyNumberFormat="1" applyFont="1" applyBorder="1" applyAlignment="1">
      <alignment horizontal="center" vertical="center" wrapText="1" readingOrder="1"/>
    </xf>
    <xf numFmtId="49" fontId="13" fillId="0" borderId="12" xfId="0" applyNumberFormat="1" applyFont="1" applyBorder="1" applyAlignment="1">
      <alignment horizontal="center" vertical="center" wrapText="1" readingOrder="1"/>
    </xf>
    <xf numFmtId="49" fontId="13" fillId="0" borderId="13" xfId="0" applyNumberFormat="1" applyFont="1" applyBorder="1" applyAlignment="1">
      <alignment horizontal="center" vertical="center" wrapText="1" readingOrder="1"/>
    </xf>
    <xf numFmtId="0" fontId="0" fillId="0" borderId="14" xfId="0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 readingOrder="1"/>
    </xf>
    <xf numFmtId="49" fontId="8" fillId="0" borderId="10" xfId="0" applyNumberFormat="1" applyFont="1" applyBorder="1" applyAlignment="1">
      <alignment horizontal="center" vertical="center" wrapText="1" readingOrder="1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 wrapText="1" readingOrder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120" zoomScaleNormal="120" zoomScalePageLayoutView="0" workbookViewId="0" topLeftCell="A1">
      <selection activeCell="B14" sqref="B14"/>
    </sheetView>
  </sheetViews>
  <sheetFormatPr defaultColWidth="9.00390625" defaultRowHeight="12.75"/>
  <cols>
    <col min="1" max="1" width="4.875" style="0" customWidth="1"/>
    <col min="2" max="2" width="34.50390625" style="0" customWidth="1"/>
    <col min="3" max="3" width="9.50390625" style="0" customWidth="1"/>
    <col min="4" max="4" width="11.125" style="0" customWidth="1"/>
    <col min="5" max="5" width="7.00390625" style="0" customWidth="1"/>
    <col min="6" max="6" width="6.375" style="0" customWidth="1"/>
    <col min="7" max="7" width="11.00390625" style="0" customWidth="1"/>
    <col min="8" max="8" width="6.875" style="0" customWidth="1"/>
    <col min="9" max="9" width="10.125" style="0" customWidth="1"/>
    <col min="10" max="10" width="9.00390625" style="0" customWidth="1"/>
    <col min="11" max="11" width="6.00390625" style="0" customWidth="1"/>
    <col min="12" max="12" width="11.125" style="0" customWidth="1"/>
    <col min="13" max="13" width="11.375" style="0" customWidth="1"/>
    <col min="14" max="14" width="10.375" style="0" customWidth="1"/>
    <col min="15" max="15" width="12.625" style="0" customWidth="1"/>
    <col min="16" max="16" width="11.125" style="17" customWidth="1"/>
  </cols>
  <sheetData>
    <row r="1" spans="11:13" ht="12.75">
      <c r="K1" s="36"/>
      <c r="L1" s="36"/>
      <c r="M1" s="36"/>
    </row>
    <row r="2" spans="1:14" ht="12.75">
      <c r="A2" s="41" t="s">
        <v>32</v>
      </c>
      <c r="B2" s="42"/>
      <c r="C2" s="42"/>
      <c r="D2" s="42"/>
      <c r="E2" s="42"/>
      <c r="F2" s="42"/>
      <c r="G2" s="42"/>
      <c r="H2" s="42"/>
      <c r="J2" s="43"/>
      <c r="K2" s="33"/>
      <c r="L2" s="33"/>
      <c r="M2" s="33"/>
      <c r="N2" s="33"/>
    </row>
    <row r="3" spans="1:14" ht="12.75">
      <c r="A3" s="42"/>
      <c r="B3" s="42"/>
      <c r="C3" s="42"/>
      <c r="D3" s="42"/>
      <c r="E3" s="42"/>
      <c r="F3" s="42"/>
      <c r="G3" s="42"/>
      <c r="H3" s="42"/>
      <c r="J3" s="33"/>
      <c r="K3" s="33"/>
      <c r="L3" s="33"/>
      <c r="M3" s="33"/>
      <c r="N3" s="33"/>
    </row>
    <row r="4" spans="1:14" ht="26.25" customHeight="1">
      <c r="A4" s="42"/>
      <c r="B4" s="42"/>
      <c r="C4" s="42"/>
      <c r="D4" s="42"/>
      <c r="E4" s="42"/>
      <c r="F4" s="42"/>
      <c r="G4" s="42"/>
      <c r="H4" s="42"/>
      <c r="J4" s="17"/>
      <c r="K4" s="17"/>
      <c r="L4" s="17"/>
      <c r="M4" s="17"/>
      <c r="N4" s="17"/>
    </row>
    <row r="5" spans="10:15" ht="13.5" customHeight="1">
      <c r="J5" s="37" t="s">
        <v>55</v>
      </c>
      <c r="K5" s="37"/>
      <c r="L5" s="37"/>
      <c r="M5" s="37"/>
      <c r="N5" s="37"/>
      <c r="O5" s="37"/>
    </row>
    <row r="6" spans="10:15" ht="13.5">
      <c r="J6" s="2" t="s">
        <v>21</v>
      </c>
      <c r="K6" s="2"/>
      <c r="L6" s="2"/>
      <c r="M6" s="2"/>
      <c r="N6" s="11">
        <f>O34</f>
        <v>192127.85</v>
      </c>
      <c r="O6" s="2"/>
    </row>
    <row r="7" spans="1:15" ht="24.75" customHeight="1">
      <c r="A7" s="39" t="s">
        <v>52</v>
      </c>
      <c r="B7" s="39"/>
      <c r="C7" s="39"/>
      <c r="D7" s="39"/>
      <c r="E7" s="39"/>
      <c r="F7" s="39"/>
      <c r="G7" s="39"/>
      <c r="H7" s="39"/>
      <c r="J7" s="38" t="s">
        <v>69</v>
      </c>
      <c r="K7" s="38"/>
      <c r="L7" s="38"/>
      <c r="M7" s="38"/>
      <c r="N7" s="38"/>
      <c r="O7" s="18"/>
    </row>
    <row r="8" spans="1:15" ht="48" customHeight="1">
      <c r="A8" s="39"/>
      <c r="B8" s="39"/>
      <c r="C8" s="39"/>
      <c r="D8" s="39"/>
      <c r="E8" s="39"/>
      <c r="F8" s="39"/>
      <c r="G8" s="39"/>
      <c r="H8" s="39"/>
      <c r="J8" s="28"/>
      <c r="K8" s="28"/>
      <c r="L8" s="14"/>
      <c r="N8" s="28" t="s">
        <v>29</v>
      </c>
      <c r="O8" s="28"/>
    </row>
    <row r="9" spans="10:15" ht="15" customHeight="1">
      <c r="J9" s="35" t="s">
        <v>0</v>
      </c>
      <c r="K9" s="35"/>
      <c r="L9" s="13"/>
      <c r="N9" s="35" t="s">
        <v>2</v>
      </c>
      <c r="O9" s="35"/>
    </row>
    <row r="10" spans="10:15" ht="15" customHeight="1">
      <c r="J10" s="34"/>
      <c r="K10" s="34"/>
      <c r="L10" s="14"/>
      <c r="N10" s="33" t="s">
        <v>1</v>
      </c>
      <c r="O10" s="33"/>
    </row>
    <row r="11" spans="1:16" ht="12.75" customHeight="1">
      <c r="A11" s="30" t="s">
        <v>3</v>
      </c>
      <c r="B11" s="30" t="s">
        <v>4</v>
      </c>
      <c r="C11" s="30" t="s">
        <v>5</v>
      </c>
      <c r="D11" s="30" t="s">
        <v>6</v>
      </c>
      <c r="E11" s="30" t="s">
        <v>7</v>
      </c>
      <c r="F11" s="30"/>
      <c r="G11" s="30"/>
      <c r="H11" s="30"/>
      <c r="I11" s="30" t="s">
        <v>8</v>
      </c>
      <c r="J11" s="30"/>
      <c r="K11" s="30"/>
      <c r="L11" s="30"/>
      <c r="M11" s="30"/>
      <c r="N11" s="30"/>
      <c r="O11" s="30" t="s">
        <v>9</v>
      </c>
      <c r="P11" s="30" t="s">
        <v>27</v>
      </c>
    </row>
    <row r="12" spans="1:19" ht="40.5">
      <c r="A12" s="30"/>
      <c r="B12" s="30"/>
      <c r="C12" s="30"/>
      <c r="D12" s="30"/>
      <c r="E12" s="3" t="s">
        <v>10</v>
      </c>
      <c r="F12" s="30" t="s">
        <v>11</v>
      </c>
      <c r="G12" s="30"/>
      <c r="H12" s="3" t="s">
        <v>12</v>
      </c>
      <c r="I12" s="3" t="s">
        <v>13</v>
      </c>
      <c r="J12" s="3" t="s">
        <v>14</v>
      </c>
      <c r="K12" s="30" t="s">
        <v>15</v>
      </c>
      <c r="L12" s="30"/>
      <c r="M12" s="3" t="s">
        <v>16</v>
      </c>
      <c r="N12" s="3" t="s">
        <v>17</v>
      </c>
      <c r="O12" s="30"/>
      <c r="P12" s="30"/>
      <c r="S12" s="1"/>
    </row>
    <row r="13" spans="1:16" ht="12.75">
      <c r="A13" s="4" t="s">
        <v>37</v>
      </c>
      <c r="B13" s="5" t="s">
        <v>33</v>
      </c>
      <c r="C13" s="20">
        <v>1</v>
      </c>
      <c r="D13" s="15">
        <v>7500</v>
      </c>
      <c r="E13" s="15"/>
      <c r="F13" s="12">
        <v>50</v>
      </c>
      <c r="G13" s="15">
        <v>5200</v>
      </c>
      <c r="H13" s="15"/>
      <c r="I13" s="15"/>
      <c r="J13" s="15"/>
      <c r="K13" s="12">
        <v>30</v>
      </c>
      <c r="L13" s="15">
        <v>2400</v>
      </c>
      <c r="M13" s="15">
        <v>500</v>
      </c>
      <c r="N13" s="15"/>
      <c r="O13" s="16">
        <f>D13+G13+L13+M13</f>
        <v>15600</v>
      </c>
      <c r="P13" s="22">
        <f>O13*12</f>
        <v>187200</v>
      </c>
    </row>
    <row r="14" spans="1:16" ht="26.25">
      <c r="A14" s="4" t="s">
        <v>38</v>
      </c>
      <c r="B14" s="5" t="s">
        <v>35</v>
      </c>
      <c r="C14" s="20">
        <v>1</v>
      </c>
      <c r="D14" s="15">
        <v>5200</v>
      </c>
      <c r="E14" s="15"/>
      <c r="F14" s="12">
        <v>50</v>
      </c>
      <c r="G14" s="15">
        <v>3562.5</v>
      </c>
      <c r="H14" s="15"/>
      <c r="I14" s="15"/>
      <c r="J14" s="15"/>
      <c r="K14" s="12">
        <v>25</v>
      </c>
      <c r="L14" s="15">
        <v>1425</v>
      </c>
      <c r="M14" s="15">
        <v>500</v>
      </c>
      <c r="N14" s="15"/>
      <c r="O14" s="16">
        <f>D14+G14+L14+M14</f>
        <v>10687.5</v>
      </c>
      <c r="P14" s="22">
        <f>O14*12</f>
        <v>128250</v>
      </c>
    </row>
    <row r="15" spans="1:16" ht="31.5" customHeight="1">
      <c r="A15" s="40" t="s">
        <v>25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2.75">
      <c r="A16" s="4" t="s">
        <v>39</v>
      </c>
      <c r="B16" s="5" t="s">
        <v>24</v>
      </c>
      <c r="C16" s="20">
        <v>1</v>
      </c>
      <c r="D16" s="15">
        <v>7000</v>
      </c>
      <c r="E16" s="15"/>
      <c r="F16" s="12">
        <v>50</v>
      </c>
      <c r="G16" s="15">
        <v>4470</v>
      </c>
      <c r="H16" s="15"/>
      <c r="I16" s="15"/>
      <c r="J16" s="15"/>
      <c r="K16" s="12">
        <v>20</v>
      </c>
      <c r="L16" s="15">
        <v>1490</v>
      </c>
      <c r="M16" s="15">
        <v>450</v>
      </c>
      <c r="N16" s="15"/>
      <c r="O16" s="16">
        <f>M16+L16+G16+D16</f>
        <v>13410</v>
      </c>
      <c r="P16" s="22">
        <f aca="true" t="shared" si="0" ref="P16:P27">O16*12</f>
        <v>160920</v>
      </c>
    </row>
    <row r="17" spans="1:16" ht="12.75">
      <c r="A17" s="4" t="s">
        <v>22</v>
      </c>
      <c r="B17" s="5" t="s">
        <v>70</v>
      </c>
      <c r="C17" s="20">
        <v>1</v>
      </c>
      <c r="D17" s="15">
        <v>5400</v>
      </c>
      <c r="E17" s="15"/>
      <c r="F17" s="12">
        <v>50</v>
      </c>
      <c r="G17" s="15">
        <v>3812.5</v>
      </c>
      <c r="H17" s="15"/>
      <c r="I17" s="15"/>
      <c r="J17" s="15"/>
      <c r="K17" s="12">
        <v>25</v>
      </c>
      <c r="L17" s="15">
        <v>1525</v>
      </c>
      <c r="M17" s="15">
        <v>700</v>
      </c>
      <c r="N17" s="15"/>
      <c r="O17" s="16">
        <f aca="true" t="shared" si="1" ref="O17:O23">D17+G17+L17+M17</f>
        <v>11437.5</v>
      </c>
      <c r="P17" s="22">
        <f t="shared" si="0"/>
        <v>137250</v>
      </c>
    </row>
    <row r="18" spans="1:16" ht="12.75">
      <c r="A18" s="4" t="s">
        <v>20</v>
      </c>
      <c r="B18" s="5" t="s">
        <v>70</v>
      </c>
      <c r="C18" s="20">
        <v>1</v>
      </c>
      <c r="D18" s="15">
        <v>5400</v>
      </c>
      <c r="E18" s="15"/>
      <c r="F18" s="12">
        <v>50</v>
      </c>
      <c r="G18" s="15">
        <v>3421.25</v>
      </c>
      <c r="H18" s="15"/>
      <c r="I18" s="15"/>
      <c r="J18" s="15"/>
      <c r="K18" s="12">
        <v>15</v>
      </c>
      <c r="L18" s="15">
        <v>892.5</v>
      </c>
      <c r="M18" s="15">
        <v>550</v>
      </c>
      <c r="N18" s="15"/>
      <c r="O18" s="16">
        <f t="shared" si="1"/>
        <v>10263.75</v>
      </c>
      <c r="P18" s="22">
        <f t="shared" si="0"/>
        <v>123165</v>
      </c>
    </row>
    <row r="19" spans="1:16" ht="12.75">
      <c r="A19" s="4" t="s">
        <v>40</v>
      </c>
      <c r="B19" s="5" t="s">
        <v>70</v>
      </c>
      <c r="C19" s="20">
        <v>1</v>
      </c>
      <c r="D19" s="15">
        <v>5400</v>
      </c>
      <c r="E19" s="15"/>
      <c r="F19" s="12">
        <v>50</v>
      </c>
      <c r="G19" s="15">
        <v>3421.25</v>
      </c>
      <c r="H19" s="15"/>
      <c r="I19" s="15"/>
      <c r="J19" s="15"/>
      <c r="K19" s="12">
        <v>15</v>
      </c>
      <c r="L19" s="15">
        <v>892.5</v>
      </c>
      <c r="M19" s="15">
        <v>550</v>
      </c>
      <c r="N19" s="15"/>
      <c r="O19" s="16">
        <f t="shared" si="1"/>
        <v>10263.75</v>
      </c>
      <c r="P19" s="22">
        <f t="shared" si="0"/>
        <v>123165</v>
      </c>
    </row>
    <row r="20" spans="1:16" ht="12.75">
      <c r="A20" s="4" t="s">
        <v>41</v>
      </c>
      <c r="B20" s="5" t="s">
        <v>71</v>
      </c>
      <c r="C20" s="20">
        <v>1</v>
      </c>
      <c r="D20" s="15">
        <v>5400</v>
      </c>
      <c r="E20" s="15"/>
      <c r="F20" s="12">
        <v>50</v>
      </c>
      <c r="G20" s="15">
        <v>3392.5</v>
      </c>
      <c r="H20" s="15"/>
      <c r="I20" s="15"/>
      <c r="J20" s="15"/>
      <c r="K20" s="12">
        <v>15</v>
      </c>
      <c r="L20" s="15">
        <v>885</v>
      </c>
      <c r="M20" s="15">
        <v>500</v>
      </c>
      <c r="N20" s="15"/>
      <c r="O20" s="16">
        <f t="shared" si="1"/>
        <v>10177.5</v>
      </c>
      <c r="P20" s="22">
        <f>O20*12</f>
        <v>122130</v>
      </c>
    </row>
    <row r="21" spans="1:16" ht="12.75">
      <c r="A21" s="4" t="s">
        <v>42</v>
      </c>
      <c r="B21" s="5" t="s">
        <v>70</v>
      </c>
      <c r="C21" s="20">
        <v>1</v>
      </c>
      <c r="D21" s="15">
        <v>5400</v>
      </c>
      <c r="E21" s="15"/>
      <c r="F21" s="12">
        <v>50</v>
      </c>
      <c r="G21" s="15">
        <v>3421.25</v>
      </c>
      <c r="H21" s="15"/>
      <c r="I21" s="15"/>
      <c r="J21" s="15"/>
      <c r="K21" s="12">
        <v>15</v>
      </c>
      <c r="L21" s="15">
        <v>892.5</v>
      </c>
      <c r="M21" s="15">
        <v>550</v>
      </c>
      <c r="N21" s="15"/>
      <c r="O21" s="16">
        <f t="shared" si="1"/>
        <v>10263.75</v>
      </c>
      <c r="P21" s="22">
        <f t="shared" si="0"/>
        <v>123165</v>
      </c>
    </row>
    <row r="22" spans="1:16" ht="12.75">
      <c r="A22" s="4" t="s">
        <v>43</v>
      </c>
      <c r="B22" s="5" t="s">
        <v>70</v>
      </c>
      <c r="C22" s="20">
        <v>1</v>
      </c>
      <c r="D22" s="15">
        <v>5400</v>
      </c>
      <c r="E22" s="15"/>
      <c r="F22" s="12">
        <v>50</v>
      </c>
      <c r="G22" s="15">
        <v>3480</v>
      </c>
      <c r="H22" s="15"/>
      <c r="I22" s="15"/>
      <c r="J22" s="15"/>
      <c r="K22" s="12">
        <v>20</v>
      </c>
      <c r="L22" s="15">
        <v>1160</v>
      </c>
      <c r="M22" s="15">
        <v>400</v>
      </c>
      <c r="N22" s="15"/>
      <c r="O22" s="16">
        <f t="shared" si="1"/>
        <v>10440</v>
      </c>
      <c r="P22" s="22">
        <f t="shared" si="0"/>
        <v>125280</v>
      </c>
    </row>
    <row r="23" spans="1:16" ht="12.75">
      <c r="A23" s="4" t="s">
        <v>44</v>
      </c>
      <c r="B23" s="5" t="s">
        <v>70</v>
      </c>
      <c r="C23" s="20">
        <v>1</v>
      </c>
      <c r="D23" s="15">
        <v>5400</v>
      </c>
      <c r="E23" s="15"/>
      <c r="F23" s="12">
        <v>50</v>
      </c>
      <c r="G23" s="15">
        <v>3867.5</v>
      </c>
      <c r="H23" s="15"/>
      <c r="I23" s="15"/>
      <c r="J23" s="15"/>
      <c r="K23" s="12">
        <v>30</v>
      </c>
      <c r="L23" s="15">
        <v>1785</v>
      </c>
      <c r="M23" s="15">
        <v>550</v>
      </c>
      <c r="N23" s="15"/>
      <c r="O23" s="16">
        <f t="shared" si="1"/>
        <v>11602.5</v>
      </c>
      <c r="P23" s="22">
        <f t="shared" si="0"/>
        <v>139230</v>
      </c>
    </row>
    <row r="24" spans="1:16" ht="12.75">
      <c r="A24" s="4" t="s">
        <v>45</v>
      </c>
      <c r="B24" s="5" t="s">
        <v>70</v>
      </c>
      <c r="C24" s="20">
        <v>1</v>
      </c>
      <c r="D24" s="15">
        <v>5400</v>
      </c>
      <c r="E24" s="15"/>
      <c r="F24" s="12">
        <v>50</v>
      </c>
      <c r="G24" s="15">
        <v>3750</v>
      </c>
      <c r="H24" s="15"/>
      <c r="I24" s="15"/>
      <c r="J24" s="15"/>
      <c r="K24" s="12">
        <v>25</v>
      </c>
      <c r="L24" s="15">
        <v>1500</v>
      </c>
      <c r="M24" s="15">
        <v>600</v>
      </c>
      <c r="N24" s="15"/>
      <c r="O24" s="16">
        <f>M24+L24+G24+D24</f>
        <v>11250</v>
      </c>
      <c r="P24" s="22">
        <f t="shared" si="0"/>
        <v>135000</v>
      </c>
    </row>
    <row r="25" spans="1:16" ht="12.75">
      <c r="A25" s="4" t="s">
        <v>46</v>
      </c>
      <c r="B25" s="5" t="s">
        <v>72</v>
      </c>
      <c r="C25" s="20">
        <v>1</v>
      </c>
      <c r="D25" s="15">
        <v>5400</v>
      </c>
      <c r="E25" s="15"/>
      <c r="F25" s="12">
        <v>50</v>
      </c>
      <c r="G25" s="15">
        <v>3687.5</v>
      </c>
      <c r="H25" s="15"/>
      <c r="I25" s="15"/>
      <c r="J25" s="15"/>
      <c r="K25" s="12">
        <v>25</v>
      </c>
      <c r="L25" s="15">
        <v>1475</v>
      </c>
      <c r="M25" s="15">
        <v>500</v>
      </c>
      <c r="N25" s="15"/>
      <c r="O25" s="16">
        <f>M25+L25+G25+D25</f>
        <v>11062.5</v>
      </c>
      <c r="P25" s="22">
        <f t="shared" si="0"/>
        <v>132750</v>
      </c>
    </row>
    <row r="26" spans="1:16" ht="12.75">
      <c r="A26" s="4" t="s">
        <v>47</v>
      </c>
      <c r="B26" s="5" t="s">
        <v>72</v>
      </c>
      <c r="C26" s="20">
        <v>1</v>
      </c>
      <c r="D26" s="15">
        <v>5400</v>
      </c>
      <c r="E26" s="15"/>
      <c r="F26" s="12">
        <v>50</v>
      </c>
      <c r="G26" s="15">
        <v>3867.5</v>
      </c>
      <c r="H26" s="15"/>
      <c r="I26" s="15"/>
      <c r="J26" s="15"/>
      <c r="K26" s="12">
        <v>30</v>
      </c>
      <c r="L26" s="15">
        <v>1785</v>
      </c>
      <c r="M26" s="15">
        <v>550</v>
      </c>
      <c r="N26" s="15"/>
      <c r="O26" s="16">
        <f>M26+L26+G26+D26+N26</f>
        <v>11602.5</v>
      </c>
      <c r="P26" s="22">
        <f t="shared" si="0"/>
        <v>139230</v>
      </c>
    </row>
    <row r="27" spans="1:16" ht="12.75">
      <c r="A27" s="4" t="s">
        <v>48</v>
      </c>
      <c r="B27" s="5" t="s">
        <v>72</v>
      </c>
      <c r="C27" s="20">
        <v>1</v>
      </c>
      <c r="D27" s="15">
        <v>5400</v>
      </c>
      <c r="E27" s="15"/>
      <c r="F27" s="12">
        <v>50</v>
      </c>
      <c r="G27" s="15">
        <v>3392.5</v>
      </c>
      <c r="H27" s="15"/>
      <c r="I27" s="15"/>
      <c r="J27" s="15"/>
      <c r="K27" s="12">
        <v>15</v>
      </c>
      <c r="L27" s="15">
        <v>885</v>
      </c>
      <c r="M27" s="15">
        <v>500</v>
      </c>
      <c r="N27" s="15"/>
      <c r="O27" s="16">
        <f>D27+G27+L27+M27</f>
        <v>10177.5</v>
      </c>
      <c r="P27" s="22">
        <f t="shared" si="0"/>
        <v>122130</v>
      </c>
    </row>
    <row r="28" spans="1:16" ht="14.25" customHeight="1">
      <c r="A28" s="40" t="s">
        <v>26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8" ht="12.75">
      <c r="A29" s="4" t="s">
        <v>49</v>
      </c>
      <c r="B29" s="5" t="s">
        <v>23</v>
      </c>
      <c r="C29" s="20">
        <v>1</v>
      </c>
      <c r="D29" s="15">
        <v>3541</v>
      </c>
      <c r="E29" s="15"/>
      <c r="F29" s="12"/>
      <c r="G29" s="15"/>
      <c r="H29" s="15"/>
      <c r="I29" s="15">
        <v>354.1</v>
      </c>
      <c r="J29" s="15"/>
      <c r="K29" s="12"/>
      <c r="L29" s="15"/>
      <c r="M29" s="15"/>
      <c r="N29" s="15">
        <v>3159</v>
      </c>
      <c r="O29" s="16">
        <f>N29+I29+D29</f>
        <v>7054.1</v>
      </c>
      <c r="P29" s="22">
        <f>O29*12</f>
        <v>84649.20000000001</v>
      </c>
      <c r="R29" t="s">
        <v>30</v>
      </c>
    </row>
    <row r="30" spans="1:16" ht="15">
      <c r="A30" s="25" t="s">
        <v>54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21" ht="12.75">
      <c r="A31" s="4" t="s">
        <v>50</v>
      </c>
      <c r="B31" s="5" t="s">
        <v>24</v>
      </c>
      <c r="C31" s="20">
        <v>1</v>
      </c>
      <c r="D31" s="15">
        <v>7000</v>
      </c>
      <c r="E31" s="15"/>
      <c r="F31" s="12">
        <v>50</v>
      </c>
      <c r="G31" s="15">
        <v>5320</v>
      </c>
      <c r="H31" s="15"/>
      <c r="I31" s="15"/>
      <c r="J31" s="15"/>
      <c r="K31" s="12">
        <v>40</v>
      </c>
      <c r="L31" s="15">
        <v>3040</v>
      </c>
      <c r="M31" s="15">
        <v>600</v>
      </c>
      <c r="N31" s="15"/>
      <c r="O31" s="16">
        <f>D31+G31+L31+M31</f>
        <v>15960</v>
      </c>
      <c r="P31" s="22">
        <f>O31*12</f>
        <v>191520</v>
      </c>
      <c r="U31" t="s">
        <v>31</v>
      </c>
    </row>
    <row r="32" spans="1:16" ht="12.75">
      <c r="A32" s="4" t="s">
        <v>51</v>
      </c>
      <c r="B32" s="5" t="s">
        <v>28</v>
      </c>
      <c r="C32" s="20">
        <v>1</v>
      </c>
      <c r="D32" s="15">
        <v>5200</v>
      </c>
      <c r="E32" s="15"/>
      <c r="F32" s="12">
        <v>50</v>
      </c>
      <c r="G32" s="15">
        <v>3625</v>
      </c>
      <c r="H32" s="15"/>
      <c r="I32" s="15"/>
      <c r="J32" s="15"/>
      <c r="K32" s="12">
        <v>25</v>
      </c>
      <c r="L32" s="15">
        <v>1450</v>
      </c>
      <c r="M32" s="15">
        <v>600</v>
      </c>
      <c r="N32" s="15"/>
      <c r="O32" s="16">
        <f>D32+G32+L32+M32</f>
        <v>10875</v>
      </c>
      <c r="P32" s="22">
        <f>O32*12</f>
        <v>130500</v>
      </c>
    </row>
    <row r="33" spans="1:16" ht="12.75">
      <c r="A33" s="4"/>
      <c r="B33" s="5"/>
      <c r="C33" s="20"/>
      <c r="D33" s="15"/>
      <c r="E33" s="15"/>
      <c r="F33" s="12"/>
      <c r="G33" s="15"/>
      <c r="H33" s="15"/>
      <c r="I33" s="15"/>
      <c r="J33" s="15"/>
      <c r="K33" s="12"/>
      <c r="L33" s="15"/>
      <c r="M33" s="15"/>
      <c r="N33" s="15"/>
      <c r="O33" s="16"/>
      <c r="P33" s="22"/>
    </row>
    <row r="34" spans="1:16" ht="12.75">
      <c r="A34" s="31" t="s">
        <v>18</v>
      </c>
      <c r="B34" s="31"/>
      <c r="C34" s="10">
        <v>17</v>
      </c>
      <c r="D34" s="11">
        <f>D16+D17+D18+D19+D20+D21+D22+D23+D24+D25+D26+D27+D29+D31+D32+D14+D13</f>
        <v>94841</v>
      </c>
      <c r="E34" s="11"/>
      <c r="F34" s="10"/>
      <c r="G34" s="11">
        <f>G16+G17+G18+G19+G20+G21+G22+G23+G24+G25+G26+G27+G29+G31+G32+G14+G13</f>
        <v>61691.25</v>
      </c>
      <c r="H34" s="11">
        <f>SUM(H15:H33)</f>
        <v>0</v>
      </c>
      <c r="I34" s="11">
        <f>I16+I17+I18+I19+I20+I21+I22+I23+I24+I25+I26+I27+I29+I31+I32+I14+I13</f>
        <v>354.1</v>
      </c>
      <c r="J34" s="16">
        <f>SUM(J29:J33)</f>
        <v>0</v>
      </c>
      <c r="K34" s="10"/>
      <c r="L34" s="11">
        <f>L13+L14+L16+L17+L18+L19+L20+L21+L22+L23+L24+L25+L26+L27+L31+L32</f>
        <v>23482.5</v>
      </c>
      <c r="M34" s="11">
        <f>M16+M17+M18+M19+M20+M21+M22+M23+M24+M25+M26+M27+M29+M31+M32+M14+M13</f>
        <v>8600</v>
      </c>
      <c r="N34" s="11">
        <f>N29</f>
        <v>3159</v>
      </c>
      <c r="O34" s="11">
        <f>O16+O17+O18+O19+O20+O21+O22+O23+O24+O25+O26+O27+O29+O31+O32+O14+O13</f>
        <v>192127.85</v>
      </c>
      <c r="P34" s="11">
        <f>P16+P17+P18+P19+P20+P21+P22+P23+P24+P25+P26+P27+P29+P31+P32+P14+P13</f>
        <v>2305534.2</v>
      </c>
    </row>
    <row r="35" spans="2:16" ht="30.75" customHeight="1">
      <c r="B35" s="6" t="s">
        <v>33</v>
      </c>
      <c r="D35" s="32"/>
      <c r="E35" s="28"/>
      <c r="F35" s="28"/>
      <c r="G35" s="28"/>
      <c r="I35" s="21"/>
      <c r="J35" s="7" t="s">
        <v>34</v>
      </c>
      <c r="O35" s="7"/>
      <c r="P35" s="24"/>
    </row>
    <row r="36" spans="5:19" ht="12.75">
      <c r="E36" s="9" t="s">
        <v>19</v>
      </c>
      <c r="F36" s="9"/>
      <c r="J36" s="29" t="s">
        <v>2</v>
      </c>
      <c r="K36" s="29"/>
      <c r="L36" s="9"/>
      <c r="M36" s="19"/>
      <c r="O36" s="19"/>
      <c r="S36" s="8"/>
    </row>
    <row r="37" spans="2:15" ht="46.5">
      <c r="B37" s="23" t="s">
        <v>35</v>
      </c>
      <c r="D37" s="28"/>
      <c r="E37" s="28"/>
      <c r="F37" s="28"/>
      <c r="G37" s="28"/>
      <c r="H37" s="19"/>
      <c r="I37" s="19"/>
      <c r="J37" s="7" t="s">
        <v>36</v>
      </c>
      <c r="L37" s="19"/>
      <c r="O37" s="19"/>
    </row>
    <row r="38" spans="2:11" ht="15">
      <c r="B38" s="6"/>
      <c r="C38" s="8"/>
      <c r="E38" s="9" t="s">
        <v>19</v>
      </c>
      <c r="I38" s="8"/>
      <c r="J38" s="29" t="s">
        <v>2</v>
      </c>
      <c r="K38" s="29"/>
    </row>
    <row r="39" spans="6:19" ht="12.75">
      <c r="F39" s="9"/>
      <c r="L39" s="9"/>
      <c r="S39" s="8"/>
    </row>
  </sheetData>
  <sheetProtection/>
  <mergeCells count="30">
    <mergeCell ref="D11:D12"/>
    <mergeCell ref="A7:H8"/>
    <mergeCell ref="A15:P15"/>
    <mergeCell ref="A28:P28"/>
    <mergeCell ref="A2:H4"/>
    <mergeCell ref="J8:K8"/>
    <mergeCell ref="E11:H11"/>
    <mergeCell ref="I11:N11"/>
    <mergeCell ref="J2:N3"/>
    <mergeCell ref="A11:A12"/>
    <mergeCell ref="B11:B12"/>
    <mergeCell ref="C11:C12"/>
    <mergeCell ref="P11:P12"/>
    <mergeCell ref="J10:K10"/>
    <mergeCell ref="J9:K9"/>
    <mergeCell ref="K1:M1"/>
    <mergeCell ref="J5:O5"/>
    <mergeCell ref="N9:O9"/>
    <mergeCell ref="J7:N7"/>
    <mergeCell ref="F12:G12"/>
    <mergeCell ref="A30:P30"/>
    <mergeCell ref="N8:O8"/>
    <mergeCell ref="J38:K38"/>
    <mergeCell ref="O11:O12"/>
    <mergeCell ref="A34:B34"/>
    <mergeCell ref="D35:G35"/>
    <mergeCell ref="D37:G37"/>
    <mergeCell ref="K12:L12"/>
    <mergeCell ref="N10:O10"/>
    <mergeCell ref="J36:K36"/>
  </mergeCells>
  <printOptions/>
  <pageMargins left="0.6692913385826772" right="0.2362204724409449" top="0.2362204724409449" bottom="0.35433070866141736" header="0.1968503937007874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="120" zoomScaleNormal="120" zoomScalePageLayoutView="0" workbookViewId="0" topLeftCell="A1">
      <selection activeCell="J7" sqref="J7:N7"/>
    </sheetView>
  </sheetViews>
  <sheetFormatPr defaultColWidth="9.00390625" defaultRowHeight="12.75"/>
  <cols>
    <col min="1" max="1" width="4.875" style="0" customWidth="1"/>
    <col min="2" max="2" width="34.50390625" style="0" customWidth="1"/>
    <col min="3" max="3" width="9.50390625" style="0" customWidth="1"/>
    <col min="4" max="4" width="11.125" style="0" customWidth="1"/>
    <col min="5" max="5" width="7.00390625" style="0" customWidth="1"/>
    <col min="6" max="6" width="6.375" style="0" customWidth="1"/>
    <col min="7" max="7" width="11.00390625" style="0" customWidth="1"/>
    <col min="8" max="8" width="6.875" style="0" customWidth="1"/>
    <col min="9" max="9" width="10.125" style="0" customWidth="1"/>
    <col min="10" max="10" width="9.00390625" style="0" customWidth="1"/>
    <col min="11" max="11" width="6.00390625" style="0" customWidth="1"/>
    <col min="12" max="12" width="11.125" style="0" customWidth="1"/>
    <col min="13" max="13" width="11.375" style="0" customWidth="1"/>
    <col min="14" max="14" width="10.375" style="0" customWidth="1"/>
    <col min="15" max="15" width="12.625" style="0" customWidth="1"/>
    <col min="16" max="16" width="11.125" style="17" customWidth="1"/>
  </cols>
  <sheetData>
    <row r="1" spans="11:13" ht="12.75">
      <c r="K1" s="36"/>
      <c r="L1" s="36"/>
      <c r="M1" s="36"/>
    </row>
    <row r="2" spans="1:14" ht="12.75">
      <c r="A2" s="41" t="s">
        <v>32</v>
      </c>
      <c r="B2" s="42"/>
      <c r="C2" s="42"/>
      <c r="D2" s="42"/>
      <c r="E2" s="42"/>
      <c r="F2" s="42"/>
      <c r="G2" s="42"/>
      <c r="H2" s="42"/>
      <c r="J2" s="43"/>
      <c r="K2" s="33"/>
      <c r="L2" s="33"/>
      <c r="M2" s="33"/>
      <c r="N2" s="33"/>
    </row>
    <row r="3" spans="1:14" ht="12.75">
      <c r="A3" s="42"/>
      <c r="B3" s="42"/>
      <c r="C3" s="42"/>
      <c r="D3" s="42"/>
      <c r="E3" s="42"/>
      <c r="F3" s="42"/>
      <c r="G3" s="42"/>
      <c r="H3" s="42"/>
      <c r="J3" s="33"/>
      <c r="K3" s="33"/>
      <c r="L3" s="33"/>
      <c r="M3" s="33"/>
      <c r="N3" s="33"/>
    </row>
    <row r="4" spans="1:14" ht="26.25" customHeight="1">
      <c r="A4" s="42"/>
      <c r="B4" s="42"/>
      <c r="C4" s="42"/>
      <c r="D4" s="42"/>
      <c r="E4" s="42"/>
      <c r="F4" s="42"/>
      <c r="G4" s="42"/>
      <c r="H4" s="42"/>
      <c r="J4" s="17"/>
      <c r="K4" s="17"/>
      <c r="L4" s="17"/>
      <c r="M4" s="17"/>
      <c r="N4" s="17"/>
    </row>
    <row r="5" spans="10:15" ht="13.5" customHeight="1">
      <c r="J5" s="37" t="s">
        <v>55</v>
      </c>
      <c r="K5" s="37"/>
      <c r="L5" s="37"/>
      <c r="M5" s="37"/>
      <c r="N5" s="37"/>
      <c r="O5" s="37"/>
    </row>
    <row r="6" spans="10:15" ht="13.5">
      <c r="J6" s="2" t="s">
        <v>21</v>
      </c>
      <c r="K6" s="2"/>
      <c r="L6" s="2"/>
      <c r="M6" s="2"/>
      <c r="N6" s="11">
        <f>O34</f>
        <v>192527.85</v>
      </c>
      <c r="O6" s="2"/>
    </row>
    <row r="7" spans="1:15" ht="24.75" customHeight="1">
      <c r="A7" s="39" t="s">
        <v>52</v>
      </c>
      <c r="B7" s="39"/>
      <c r="C7" s="39"/>
      <c r="D7" s="39"/>
      <c r="E7" s="39"/>
      <c r="F7" s="39"/>
      <c r="G7" s="39"/>
      <c r="H7" s="39"/>
      <c r="J7" s="38" t="s">
        <v>68</v>
      </c>
      <c r="K7" s="38"/>
      <c r="L7" s="38"/>
      <c r="M7" s="38"/>
      <c r="N7" s="38"/>
      <c r="O7" s="18"/>
    </row>
    <row r="8" spans="1:15" ht="48" customHeight="1">
      <c r="A8" s="39"/>
      <c r="B8" s="39"/>
      <c r="C8" s="39"/>
      <c r="D8" s="39"/>
      <c r="E8" s="39"/>
      <c r="F8" s="39"/>
      <c r="G8" s="39"/>
      <c r="H8" s="39"/>
      <c r="J8" s="28"/>
      <c r="K8" s="28"/>
      <c r="L8" s="14"/>
      <c r="N8" s="28" t="s">
        <v>29</v>
      </c>
      <c r="O8" s="28"/>
    </row>
    <row r="9" spans="10:15" ht="15" customHeight="1">
      <c r="J9" s="35" t="s">
        <v>0</v>
      </c>
      <c r="K9" s="35"/>
      <c r="L9" s="13"/>
      <c r="N9" s="35" t="s">
        <v>2</v>
      </c>
      <c r="O9" s="35"/>
    </row>
    <row r="10" spans="10:15" ht="15" customHeight="1">
      <c r="J10" s="34"/>
      <c r="K10" s="34"/>
      <c r="L10" s="14"/>
      <c r="N10" s="33" t="s">
        <v>1</v>
      </c>
      <c r="O10" s="33"/>
    </row>
    <row r="11" spans="1:16" ht="12.75" customHeight="1">
      <c r="A11" s="30" t="s">
        <v>3</v>
      </c>
      <c r="B11" s="30" t="s">
        <v>4</v>
      </c>
      <c r="C11" s="30" t="s">
        <v>5</v>
      </c>
      <c r="D11" s="30" t="s">
        <v>6</v>
      </c>
      <c r="E11" s="30" t="s">
        <v>7</v>
      </c>
      <c r="F11" s="30"/>
      <c r="G11" s="30"/>
      <c r="H11" s="30"/>
      <c r="I11" s="30" t="s">
        <v>8</v>
      </c>
      <c r="J11" s="30"/>
      <c r="K11" s="30"/>
      <c r="L11" s="30"/>
      <c r="M11" s="30"/>
      <c r="N11" s="30"/>
      <c r="O11" s="30" t="s">
        <v>9</v>
      </c>
      <c r="P11" s="30" t="s">
        <v>27</v>
      </c>
    </row>
    <row r="12" spans="1:19" ht="40.5">
      <c r="A12" s="30"/>
      <c r="B12" s="30"/>
      <c r="C12" s="30"/>
      <c r="D12" s="30"/>
      <c r="E12" s="3" t="s">
        <v>10</v>
      </c>
      <c r="F12" s="30" t="s">
        <v>11</v>
      </c>
      <c r="G12" s="30"/>
      <c r="H12" s="3" t="s">
        <v>12</v>
      </c>
      <c r="I12" s="3" t="s">
        <v>13</v>
      </c>
      <c r="J12" s="3" t="s">
        <v>14</v>
      </c>
      <c r="K12" s="30" t="s">
        <v>15</v>
      </c>
      <c r="L12" s="30"/>
      <c r="M12" s="3" t="s">
        <v>16</v>
      </c>
      <c r="N12" s="3" t="s">
        <v>17</v>
      </c>
      <c r="O12" s="30"/>
      <c r="P12" s="30"/>
      <c r="S12" s="1"/>
    </row>
    <row r="13" spans="1:16" ht="12.75">
      <c r="A13" s="4" t="s">
        <v>37</v>
      </c>
      <c r="B13" s="5" t="s">
        <v>33</v>
      </c>
      <c r="C13" s="20">
        <v>1</v>
      </c>
      <c r="D13" s="15">
        <v>7500</v>
      </c>
      <c r="E13" s="15"/>
      <c r="F13" s="12">
        <v>50</v>
      </c>
      <c r="G13" s="15">
        <v>5200</v>
      </c>
      <c r="H13" s="15"/>
      <c r="I13" s="15"/>
      <c r="J13" s="15"/>
      <c r="K13" s="12">
        <v>30</v>
      </c>
      <c r="L13" s="15">
        <v>2400</v>
      </c>
      <c r="M13" s="15">
        <v>500</v>
      </c>
      <c r="N13" s="15"/>
      <c r="O13" s="16">
        <f>D13+G13+L13+M13</f>
        <v>15600</v>
      </c>
      <c r="P13" s="22">
        <f>O13*12</f>
        <v>187200</v>
      </c>
    </row>
    <row r="14" spans="1:16" ht="26.25">
      <c r="A14" s="4" t="s">
        <v>38</v>
      </c>
      <c r="B14" s="5" t="s">
        <v>53</v>
      </c>
      <c r="C14" s="20">
        <v>1</v>
      </c>
      <c r="D14" s="15">
        <v>5200</v>
      </c>
      <c r="E14" s="15"/>
      <c r="F14" s="12">
        <v>50</v>
      </c>
      <c r="G14" s="15">
        <v>3562.5</v>
      </c>
      <c r="H14" s="15"/>
      <c r="I14" s="15"/>
      <c r="J14" s="15"/>
      <c r="K14" s="12">
        <v>25</v>
      </c>
      <c r="L14" s="15">
        <v>1425</v>
      </c>
      <c r="M14" s="15">
        <v>500</v>
      </c>
      <c r="N14" s="15"/>
      <c r="O14" s="16">
        <f>D14+G14+L14+M14</f>
        <v>10687.5</v>
      </c>
      <c r="P14" s="22">
        <f>O14*12</f>
        <v>128250</v>
      </c>
    </row>
    <row r="15" spans="1:16" ht="31.5" customHeight="1">
      <c r="A15" s="40" t="s">
        <v>25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2.75">
      <c r="A16" s="4" t="s">
        <v>39</v>
      </c>
      <c r="B16" s="5" t="s">
        <v>24</v>
      </c>
      <c r="C16" s="20">
        <v>1</v>
      </c>
      <c r="D16" s="15">
        <v>7000</v>
      </c>
      <c r="E16" s="15"/>
      <c r="F16" s="12">
        <v>50</v>
      </c>
      <c r="G16" s="15">
        <v>4470</v>
      </c>
      <c r="H16" s="15"/>
      <c r="I16" s="15"/>
      <c r="J16" s="15"/>
      <c r="K16" s="12">
        <v>20</v>
      </c>
      <c r="L16" s="15">
        <v>1490</v>
      </c>
      <c r="M16" s="15">
        <v>450</v>
      </c>
      <c r="N16" s="15"/>
      <c r="O16" s="16">
        <f>M16+L16+G16+D16</f>
        <v>13410</v>
      </c>
      <c r="P16" s="22">
        <f aca="true" t="shared" si="0" ref="P16:P27">O16*12</f>
        <v>160920</v>
      </c>
    </row>
    <row r="17" spans="1:16" ht="12.75">
      <c r="A17" s="4" t="s">
        <v>22</v>
      </c>
      <c r="B17" s="5" t="s">
        <v>56</v>
      </c>
      <c r="C17" s="20">
        <v>1</v>
      </c>
      <c r="D17" s="15">
        <v>5400</v>
      </c>
      <c r="E17" s="15"/>
      <c r="F17" s="12">
        <v>50</v>
      </c>
      <c r="G17" s="15">
        <v>3812.5</v>
      </c>
      <c r="H17" s="15"/>
      <c r="I17" s="15"/>
      <c r="J17" s="15"/>
      <c r="K17" s="12">
        <v>25</v>
      </c>
      <c r="L17" s="15">
        <v>1525</v>
      </c>
      <c r="M17" s="15">
        <v>700</v>
      </c>
      <c r="N17" s="15"/>
      <c r="O17" s="16">
        <f aca="true" t="shared" si="1" ref="O17:O23">D17+G17+L17+M17</f>
        <v>11437.5</v>
      </c>
      <c r="P17" s="22">
        <f t="shared" si="0"/>
        <v>137250</v>
      </c>
    </row>
    <row r="18" spans="1:16" ht="12.75">
      <c r="A18" s="4" t="s">
        <v>20</v>
      </c>
      <c r="B18" s="5" t="s">
        <v>57</v>
      </c>
      <c r="C18" s="20">
        <v>1</v>
      </c>
      <c r="D18" s="15">
        <v>5400</v>
      </c>
      <c r="E18" s="15"/>
      <c r="F18" s="12">
        <v>50</v>
      </c>
      <c r="G18" s="15">
        <v>3421.25</v>
      </c>
      <c r="H18" s="15"/>
      <c r="I18" s="15"/>
      <c r="J18" s="15"/>
      <c r="K18" s="12">
        <v>15</v>
      </c>
      <c r="L18" s="15">
        <v>892.5</v>
      </c>
      <c r="M18" s="15">
        <v>550</v>
      </c>
      <c r="N18" s="15"/>
      <c r="O18" s="16">
        <f t="shared" si="1"/>
        <v>10263.75</v>
      </c>
      <c r="P18" s="22">
        <f t="shared" si="0"/>
        <v>123165</v>
      </c>
    </row>
    <row r="19" spans="1:16" ht="12.75">
      <c r="A19" s="4" t="s">
        <v>40</v>
      </c>
      <c r="B19" s="5" t="s">
        <v>58</v>
      </c>
      <c r="C19" s="20">
        <v>1</v>
      </c>
      <c r="D19" s="15">
        <v>5400</v>
      </c>
      <c r="E19" s="15"/>
      <c r="F19" s="12">
        <v>50</v>
      </c>
      <c r="G19" s="15">
        <v>3421.25</v>
      </c>
      <c r="H19" s="15"/>
      <c r="I19" s="15"/>
      <c r="J19" s="15"/>
      <c r="K19" s="12">
        <v>15</v>
      </c>
      <c r="L19" s="15">
        <v>892.5</v>
      </c>
      <c r="M19" s="15">
        <v>550</v>
      </c>
      <c r="N19" s="15"/>
      <c r="O19" s="16">
        <f>D19+G19+L19+M19</f>
        <v>10263.75</v>
      </c>
      <c r="P19" s="22">
        <v>123165</v>
      </c>
    </row>
    <row r="20" spans="1:16" ht="12.75">
      <c r="A20" s="4" t="s">
        <v>41</v>
      </c>
      <c r="B20" s="5" t="s">
        <v>59</v>
      </c>
      <c r="C20" s="20">
        <v>1</v>
      </c>
      <c r="D20" s="15">
        <v>5400</v>
      </c>
      <c r="E20" s="15"/>
      <c r="F20" s="12">
        <v>50</v>
      </c>
      <c r="G20" s="15">
        <v>3392.5</v>
      </c>
      <c r="H20" s="15"/>
      <c r="I20" s="15"/>
      <c r="J20" s="15"/>
      <c r="K20" s="12">
        <v>15</v>
      </c>
      <c r="L20" s="15">
        <v>885</v>
      </c>
      <c r="M20" s="15">
        <v>500</v>
      </c>
      <c r="N20" s="15"/>
      <c r="O20" s="16">
        <f t="shared" si="1"/>
        <v>10177.5</v>
      </c>
      <c r="P20" s="22">
        <f>O20*12</f>
        <v>122130</v>
      </c>
    </row>
    <row r="21" spans="1:16" ht="12.75">
      <c r="A21" s="4" t="s">
        <v>42</v>
      </c>
      <c r="B21" s="5" t="s">
        <v>60</v>
      </c>
      <c r="C21" s="20">
        <v>1</v>
      </c>
      <c r="D21" s="15">
        <v>5400</v>
      </c>
      <c r="E21" s="15"/>
      <c r="F21" s="12">
        <v>50</v>
      </c>
      <c r="G21" s="15">
        <v>3421.25</v>
      </c>
      <c r="H21" s="15"/>
      <c r="I21" s="15"/>
      <c r="J21" s="15"/>
      <c r="K21" s="12">
        <v>15</v>
      </c>
      <c r="L21" s="15">
        <v>892.5</v>
      </c>
      <c r="M21" s="15">
        <v>550</v>
      </c>
      <c r="N21" s="15"/>
      <c r="O21" s="16">
        <f t="shared" si="1"/>
        <v>10263.75</v>
      </c>
      <c r="P21" s="22">
        <f t="shared" si="0"/>
        <v>123165</v>
      </c>
    </row>
    <row r="22" spans="1:16" ht="12.75">
      <c r="A22" s="4" t="s">
        <v>43</v>
      </c>
      <c r="B22" s="5" t="s">
        <v>61</v>
      </c>
      <c r="C22" s="20">
        <v>1</v>
      </c>
      <c r="D22" s="15">
        <v>5400</v>
      </c>
      <c r="E22" s="15"/>
      <c r="F22" s="12">
        <v>50</v>
      </c>
      <c r="G22" s="15">
        <v>3480</v>
      </c>
      <c r="H22" s="15"/>
      <c r="I22" s="15"/>
      <c r="J22" s="15"/>
      <c r="K22" s="12">
        <v>20</v>
      </c>
      <c r="L22" s="15">
        <v>1160</v>
      </c>
      <c r="M22" s="15">
        <v>400</v>
      </c>
      <c r="N22" s="15"/>
      <c r="O22" s="16">
        <f t="shared" si="1"/>
        <v>10440</v>
      </c>
      <c r="P22" s="22">
        <f t="shared" si="0"/>
        <v>125280</v>
      </c>
    </row>
    <row r="23" spans="1:16" ht="12.75">
      <c r="A23" s="4" t="s">
        <v>44</v>
      </c>
      <c r="B23" s="5" t="s">
        <v>62</v>
      </c>
      <c r="C23" s="20">
        <v>1</v>
      </c>
      <c r="D23" s="15">
        <v>5400</v>
      </c>
      <c r="E23" s="15"/>
      <c r="F23" s="12">
        <v>50</v>
      </c>
      <c r="G23" s="15">
        <v>3867.5</v>
      </c>
      <c r="H23" s="15"/>
      <c r="I23" s="15"/>
      <c r="J23" s="15"/>
      <c r="K23" s="12">
        <v>30</v>
      </c>
      <c r="L23" s="15">
        <v>1785</v>
      </c>
      <c r="M23" s="15">
        <v>550</v>
      </c>
      <c r="N23" s="15"/>
      <c r="O23" s="16">
        <f t="shared" si="1"/>
        <v>11602.5</v>
      </c>
      <c r="P23" s="22">
        <f t="shared" si="0"/>
        <v>139230</v>
      </c>
    </row>
    <row r="24" spans="1:16" ht="12.75">
      <c r="A24" s="4" t="s">
        <v>45</v>
      </c>
      <c r="B24" s="5" t="s">
        <v>63</v>
      </c>
      <c r="C24" s="20">
        <v>1</v>
      </c>
      <c r="D24" s="15">
        <v>5400</v>
      </c>
      <c r="E24" s="15"/>
      <c r="F24" s="12">
        <v>50</v>
      </c>
      <c r="G24" s="15">
        <v>3750</v>
      </c>
      <c r="H24" s="15"/>
      <c r="I24" s="15"/>
      <c r="J24" s="15"/>
      <c r="K24" s="12">
        <v>25</v>
      </c>
      <c r="L24" s="15">
        <v>1500</v>
      </c>
      <c r="M24" s="15">
        <v>600</v>
      </c>
      <c r="N24" s="15"/>
      <c r="O24" s="16">
        <f>M24+L24+G24+D24+N24</f>
        <v>11250</v>
      </c>
      <c r="P24" s="22">
        <f t="shared" si="0"/>
        <v>135000</v>
      </c>
    </row>
    <row r="25" spans="1:16" ht="12.75">
      <c r="A25" s="4" t="s">
        <v>46</v>
      </c>
      <c r="B25" s="5" t="s">
        <v>64</v>
      </c>
      <c r="C25" s="20">
        <v>1</v>
      </c>
      <c r="D25" s="15">
        <v>5400</v>
      </c>
      <c r="E25" s="15"/>
      <c r="F25" s="12">
        <v>50</v>
      </c>
      <c r="G25" s="15">
        <v>3687.5</v>
      </c>
      <c r="H25" s="15"/>
      <c r="I25" s="15"/>
      <c r="J25" s="15"/>
      <c r="K25" s="12">
        <v>25</v>
      </c>
      <c r="L25" s="15">
        <v>1475</v>
      </c>
      <c r="M25" s="15">
        <v>500</v>
      </c>
      <c r="N25" s="15"/>
      <c r="O25" s="16">
        <f>M25+L25+G25+D25+N25</f>
        <v>11062.5</v>
      </c>
      <c r="P25" s="22">
        <f t="shared" si="0"/>
        <v>132750</v>
      </c>
    </row>
    <row r="26" spans="1:16" ht="12.75">
      <c r="A26" s="4" t="s">
        <v>47</v>
      </c>
      <c r="B26" s="5" t="s">
        <v>65</v>
      </c>
      <c r="C26" s="20">
        <v>1</v>
      </c>
      <c r="D26" s="15">
        <v>5400</v>
      </c>
      <c r="E26" s="15"/>
      <c r="F26" s="12">
        <v>50</v>
      </c>
      <c r="G26" s="15">
        <v>3867.5</v>
      </c>
      <c r="H26" s="15"/>
      <c r="I26" s="15"/>
      <c r="J26" s="15"/>
      <c r="K26" s="12">
        <v>30</v>
      </c>
      <c r="L26" s="15">
        <v>1785</v>
      </c>
      <c r="M26" s="15">
        <v>550</v>
      </c>
      <c r="N26" s="15"/>
      <c r="O26" s="16">
        <f>M26+L26+G26+D26+N26</f>
        <v>11602.5</v>
      </c>
      <c r="P26" s="22">
        <f t="shared" si="0"/>
        <v>139230</v>
      </c>
    </row>
    <row r="27" spans="1:16" ht="12.75">
      <c r="A27" s="4" t="s">
        <v>48</v>
      </c>
      <c r="B27" s="5" t="s">
        <v>66</v>
      </c>
      <c r="C27" s="20">
        <v>1</v>
      </c>
      <c r="D27" s="15">
        <v>5400</v>
      </c>
      <c r="E27" s="15"/>
      <c r="F27" s="12">
        <v>50</v>
      </c>
      <c r="G27" s="15">
        <v>3392.5</v>
      </c>
      <c r="H27" s="15"/>
      <c r="I27" s="15"/>
      <c r="J27" s="15"/>
      <c r="K27" s="12">
        <v>15</v>
      </c>
      <c r="L27" s="15">
        <v>885</v>
      </c>
      <c r="M27" s="15">
        <v>500</v>
      </c>
      <c r="N27" s="15"/>
      <c r="O27" s="16">
        <f>D27+G27+L27+M27+N27</f>
        <v>10177.5</v>
      </c>
      <c r="P27" s="22">
        <f t="shared" si="0"/>
        <v>122130</v>
      </c>
    </row>
    <row r="28" spans="1:16" ht="14.25" customHeight="1">
      <c r="A28" s="40" t="s">
        <v>26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8" ht="12.75">
      <c r="A29" s="4" t="s">
        <v>49</v>
      </c>
      <c r="B29" s="5" t="s">
        <v>23</v>
      </c>
      <c r="C29" s="20">
        <v>1</v>
      </c>
      <c r="D29" s="15">
        <v>3541</v>
      </c>
      <c r="E29" s="15"/>
      <c r="F29" s="12"/>
      <c r="G29" s="15"/>
      <c r="H29" s="15"/>
      <c r="I29" s="15">
        <v>354.1</v>
      </c>
      <c r="J29" s="15"/>
      <c r="K29" s="12"/>
      <c r="L29" s="15"/>
      <c r="M29" s="15"/>
      <c r="N29" s="15">
        <v>3559</v>
      </c>
      <c r="O29" s="16">
        <f>N29+I29+D29</f>
        <v>7454.1</v>
      </c>
      <c r="P29" s="22">
        <f>O29*12</f>
        <v>89449.20000000001</v>
      </c>
      <c r="R29" t="s">
        <v>30</v>
      </c>
    </row>
    <row r="30" spans="1:16" ht="15">
      <c r="A30" s="25" t="s">
        <v>54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21" ht="12.75">
      <c r="A31" s="4" t="s">
        <v>50</v>
      </c>
      <c r="B31" s="5" t="s">
        <v>24</v>
      </c>
      <c r="C31" s="20">
        <v>1</v>
      </c>
      <c r="D31" s="15">
        <v>7000</v>
      </c>
      <c r="E31" s="15"/>
      <c r="F31" s="12">
        <v>50</v>
      </c>
      <c r="G31" s="15">
        <v>5320</v>
      </c>
      <c r="H31" s="15"/>
      <c r="I31" s="15"/>
      <c r="J31" s="15"/>
      <c r="K31" s="12">
        <v>40</v>
      </c>
      <c r="L31" s="15">
        <v>3040</v>
      </c>
      <c r="M31" s="15">
        <v>600</v>
      </c>
      <c r="N31" s="15"/>
      <c r="O31" s="16">
        <f>D31+G31+L31+M31</f>
        <v>15960</v>
      </c>
      <c r="P31" s="22">
        <f>O31*12</f>
        <v>191520</v>
      </c>
      <c r="U31" t="s">
        <v>31</v>
      </c>
    </row>
    <row r="32" spans="1:16" ht="12.75">
      <c r="A32" s="4" t="s">
        <v>51</v>
      </c>
      <c r="B32" s="5" t="s">
        <v>67</v>
      </c>
      <c r="C32" s="20">
        <v>1</v>
      </c>
      <c r="D32" s="15">
        <v>5200</v>
      </c>
      <c r="E32" s="15"/>
      <c r="F32" s="12">
        <v>50</v>
      </c>
      <c r="G32" s="15">
        <v>3625</v>
      </c>
      <c r="H32" s="15"/>
      <c r="I32" s="15"/>
      <c r="J32" s="15"/>
      <c r="K32" s="12">
        <v>25</v>
      </c>
      <c r="L32" s="15">
        <v>1450</v>
      </c>
      <c r="M32" s="15">
        <v>600</v>
      </c>
      <c r="N32" s="15"/>
      <c r="O32" s="16">
        <f>D32+G32+L32+M32</f>
        <v>10875</v>
      </c>
      <c r="P32" s="22">
        <f>O32*12</f>
        <v>130500</v>
      </c>
    </row>
    <row r="33" spans="1:16" ht="12.75">
      <c r="A33" s="4"/>
      <c r="B33" s="5"/>
      <c r="C33" s="20"/>
      <c r="D33" s="15"/>
      <c r="E33" s="15"/>
      <c r="F33" s="12"/>
      <c r="G33" s="15"/>
      <c r="H33" s="15"/>
      <c r="I33" s="15"/>
      <c r="J33" s="15"/>
      <c r="K33" s="12"/>
      <c r="L33" s="15"/>
      <c r="M33" s="15"/>
      <c r="N33" s="15"/>
      <c r="O33" s="16"/>
      <c r="P33" s="22"/>
    </row>
    <row r="34" spans="1:16" ht="12.75">
      <c r="A34" s="31" t="s">
        <v>18</v>
      </c>
      <c r="B34" s="31"/>
      <c r="C34" s="10">
        <v>17</v>
      </c>
      <c r="D34" s="11">
        <f>D13+D14+D16+D17+D18+D19+D20+D21+D22+D23+D24+D25+D26+D27+D29+D31+D32</f>
        <v>94841</v>
      </c>
      <c r="E34" s="11"/>
      <c r="F34" s="10"/>
      <c r="G34" s="11">
        <f>G13+G14+G16+G17+G18+G19+G20+G21+G22+G23+G24+G25+G26+G27+G29+G31+G32</f>
        <v>61691.25</v>
      </c>
      <c r="H34" s="11">
        <f>SUM(H15:H33)</f>
        <v>0</v>
      </c>
      <c r="I34" s="11">
        <f>I16+I17+I18+I19+I20+I21+I22+I23+I24+I25+I26+I27+I29+I31+I32+I14+I13</f>
        <v>354.1</v>
      </c>
      <c r="J34" s="16">
        <f>SUM(J29:J33)</f>
        <v>0</v>
      </c>
      <c r="K34" s="10"/>
      <c r="L34" s="11">
        <f>L13+L14+L16+L17+L18+L19+L20+L21+L22+L23+L24+L25+L26+L27+L29+L31+L32</f>
        <v>23482.5</v>
      </c>
      <c r="M34" s="11">
        <f>M13+M14+M16+M17+M18+M19+M20+M21+M22+M23+M24+M25+M26+M27+M29+M31+M32</f>
        <v>8600</v>
      </c>
      <c r="N34" s="11">
        <f>N29</f>
        <v>3559</v>
      </c>
      <c r="O34" s="11">
        <f>O13+O14+O16+O17+O18+O19+O20+O21+O22+O23+O24+O25+O26+O27+O29+O31+O32</f>
        <v>192527.85</v>
      </c>
      <c r="P34" s="11">
        <f>P13+P14+P16+P17+P18+P19+P20+P21+P22+P23+P24+P25+P26+P27+P29+P31+P32</f>
        <v>2310334.2</v>
      </c>
    </row>
    <row r="35" spans="2:15" ht="30.75" customHeight="1">
      <c r="B35" s="6" t="s">
        <v>33</v>
      </c>
      <c r="D35" s="28"/>
      <c r="E35" s="28"/>
      <c r="F35" s="28"/>
      <c r="G35" s="28"/>
      <c r="I35" s="21"/>
      <c r="J35" s="7" t="s">
        <v>34</v>
      </c>
      <c r="O35" s="7"/>
    </row>
    <row r="36" spans="5:19" ht="12.75">
      <c r="E36" s="9" t="s">
        <v>19</v>
      </c>
      <c r="F36" s="9"/>
      <c r="J36" s="29" t="s">
        <v>2</v>
      </c>
      <c r="K36" s="29"/>
      <c r="L36" s="9"/>
      <c r="S36" s="8"/>
    </row>
    <row r="37" spans="2:15" ht="46.5">
      <c r="B37" s="23" t="s">
        <v>35</v>
      </c>
      <c r="D37" s="19"/>
      <c r="H37" s="19"/>
      <c r="I37" s="19"/>
      <c r="J37" s="19"/>
      <c r="O37" s="19"/>
    </row>
    <row r="38" spans="2:10" ht="15">
      <c r="B38" s="6"/>
      <c r="C38" s="8"/>
      <c r="D38" s="28"/>
      <c r="E38" s="28"/>
      <c r="F38" s="28"/>
      <c r="G38" s="28"/>
      <c r="I38" s="8"/>
      <c r="J38" s="7" t="s">
        <v>36</v>
      </c>
    </row>
    <row r="39" spans="5:19" ht="12.75">
      <c r="E39" s="9" t="s">
        <v>19</v>
      </c>
      <c r="F39" s="9"/>
      <c r="J39" s="29" t="s">
        <v>2</v>
      </c>
      <c r="K39" s="29"/>
      <c r="L39" s="9"/>
      <c r="S39" s="8"/>
    </row>
  </sheetData>
  <sheetProtection/>
  <mergeCells count="30">
    <mergeCell ref="A30:P30"/>
    <mergeCell ref="A34:B34"/>
    <mergeCell ref="D35:G35"/>
    <mergeCell ref="J36:K36"/>
    <mergeCell ref="D38:G38"/>
    <mergeCell ref="J39:K39"/>
    <mergeCell ref="O11:O12"/>
    <mergeCell ref="P11:P12"/>
    <mergeCell ref="F12:G12"/>
    <mergeCell ref="K12:L12"/>
    <mergeCell ref="A15:P15"/>
    <mergeCell ref="A28:P28"/>
    <mergeCell ref="J9:K9"/>
    <mergeCell ref="N9:O9"/>
    <mergeCell ref="J10:K10"/>
    <mergeCell ref="N10:O10"/>
    <mergeCell ref="A11:A12"/>
    <mergeCell ref="B11:B12"/>
    <mergeCell ref="C11:C12"/>
    <mergeCell ref="D11:D12"/>
    <mergeCell ref="E11:H11"/>
    <mergeCell ref="I11:N11"/>
    <mergeCell ref="K1:M1"/>
    <mergeCell ref="A2:H4"/>
    <mergeCell ref="J2:N3"/>
    <mergeCell ref="J5:O5"/>
    <mergeCell ref="A7:H8"/>
    <mergeCell ref="J7:N7"/>
    <mergeCell ref="J8:K8"/>
    <mergeCell ref="N8:O8"/>
  </mergeCells>
  <printOptions/>
  <pageMargins left="0.6692913385826772" right="0.2362204724409449" top="0.2362204724409449" bottom="0.35433070866141736" header="0.1968503937007874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Oksana</cp:lastModifiedBy>
  <cp:lastPrinted>2023-11-30T13:18:13Z</cp:lastPrinted>
  <dcterms:created xsi:type="dcterms:W3CDTF">2007-05-04T07:21:52Z</dcterms:created>
  <dcterms:modified xsi:type="dcterms:W3CDTF">2023-12-04T14:37:21Z</dcterms:modified>
  <cp:category/>
  <cp:version/>
  <cp:contentType/>
  <cp:contentStatus/>
</cp:coreProperties>
</file>