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Рішення сесій 2025 рік\Сесія квітень 2025 рік  після комісії\"/>
    </mc:Choice>
  </mc:AlternateContent>
  <bookViews>
    <workbookView xWindow="0" yWindow="0" windowWidth="28800" windowHeight="11820" tabRatio="613"/>
  </bookViews>
  <sheets>
    <sheet name="Лист3" sheetId="3" r:id="rId1"/>
  </sheets>
  <definedNames>
    <definedName name="_xlnm.Print_Titles" localSheetId="0">Лист3!#REF!,Лист3!$9:$10</definedName>
    <definedName name="_xlnm.Print_Area" localSheetId="0">Лист3!$A$1:$J$64</definedName>
  </definedNames>
  <calcPr calcId="162913"/>
</workbook>
</file>

<file path=xl/calcChain.xml><?xml version="1.0" encoding="utf-8"?>
<calcChain xmlns="http://schemas.openxmlformats.org/spreadsheetml/2006/main">
  <c r="H49" i="3" l="1"/>
  <c r="G11" i="3" l="1"/>
  <c r="J11" i="3"/>
  <c r="I11" i="3"/>
  <c r="H11" i="3"/>
  <c r="I29" i="3"/>
  <c r="G29" i="3"/>
  <c r="H22" i="3"/>
  <c r="H14" i="3" l="1"/>
  <c r="H13" i="3"/>
  <c r="G49" i="3" l="1"/>
  <c r="G47" i="3"/>
  <c r="G46" i="3"/>
  <c r="G39" i="3"/>
  <c r="G38" i="3"/>
  <c r="G37" i="3"/>
  <c r="G33" i="3"/>
  <c r="G32" i="3"/>
  <c r="G28" i="3"/>
  <c r="G27" i="3"/>
  <c r="G26" i="3"/>
  <c r="G25" i="3"/>
  <c r="G24" i="3"/>
  <c r="G23" i="3"/>
  <c r="J44" i="3" l="1"/>
  <c r="I31" i="3" l="1"/>
  <c r="G31" i="3" s="1"/>
  <c r="I22" i="3"/>
  <c r="G22" i="3" s="1"/>
  <c r="I21" i="3"/>
  <c r="G21" i="3" s="1"/>
  <c r="I20" i="3"/>
  <c r="G20" i="3" s="1"/>
  <c r="I19" i="3"/>
  <c r="G19" i="3" s="1"/>
  <c r="I18" i="3"/>
  <c r="G18" i="3" s="1"/>
  <c r="I17" i="3"/>
  <c r="G17" i="3" s="1"/>
  <c r="I16" i="3"/>
  <c r="G16" i="3" s="1"/>
  <c r="I13" i="3"/>
  <c r="H44" i="3" l="1"/>
  <c r="I48" i="3"/>
  <c r="G48" i="3" s="1"/>
  <c r="I44" i="3" l="1"/>
  <c r="I30" i="3"/>
  <c r="G30" i="3" s="1"/>
  <c r="G44" i="3" l="1"/>
  <c r="I43" i="3" l="1"/>
  <c r="H43" i="3"/>
  <c r="G43" i="3" s="1"/>
  <c r="I42" i="3"/>
  <c r="H42" i="3"/>
  <c r="J40" i="3"/>
  <c r="I40" i="3"/>
  <c r="H40" i="3" l="1"/>
  <c r="G42" i="3"/>
  <c r="G40" i="3"/>
  <c r="J34" i="3" l="1"/>
  <c r="I34" i="3"/>
  <c r="H34" i="3"/>
  <c r="H64" i="3" s="1"/>
  <c r="J64" i="3"/>
  <c r="I64" i="3"/>
  <c r="G64" i="3" l="1"/>
  <c r="G14" i="3"/>
  <c r="G36" i="3"/>
  <c r="H51" i="3"/>
  <c r="G51" i="3" l="1"/>
  <c r="G50" i="3"/>
  <c r="G61" i="3" l="1"/>
  <c r="G15" i="3"/>
  <c r="G13" i="3"/>
  <c r="H59" i="3"/>
  <c r="G59" i="3" s="1"/>
  <c r="G63" i="3"/>
  <c r="G60" i="3"/>
  <c r="J59" i="3"/>
  <c r="I59" i="3"/>
  <c r="G62" i="3"/>
  <c r="G34" i="3" l="1"/>
  <c r="G52" i="3" l="1"/>
</calcChain>
</file>

<file path=xl/sharedStrings.xml><?xml version="1.0" encoding="utf-8"?>
<sst xmlns="http://schemas.openxmlformats.org/spreadsheetml/2006/main" count="231" uniqueCount="165">
  <si>
    <t>Загальний фонд</t>
  </si>
  <si>
    <t>Спеціальний фонд</t>
  </si>
  <si>
    <t>Код програмної класифікації видатків та кредитування місцевих бюджетів</t>
  </si>
  <si>
    <t>Код Типової програмної класифікації видатків та кредитування місцевих бюджетів</t>
  </si>
  <si>
    <t xml:space="preserve">Код функціональної класифікації видатків та кредитування  бюджету
</t>
  </si>
  <si>
    <t>Найменування головного розпорядника коштів місцевого бюджету / відповідального виконавця, найменування бюджетної програми/підпрограми згідно з Типовою програмною класифікацією видатків та кредитування місцевих бюджетів</t>
  </si>
  <si>
    <t>Усього</t>
  </si>
  <si>
    <t>усього</t>
  </si>
  <si>
    <t>у тому числі бюджет розвитку</t>
  </si>
  <si>
    <t>0110180</t>
  </si>
  <si>
    <t>0180</t>
  </si>
  <si>
    <t>0133</t>
  </si>
  <si>
    <t>0112010</t>
  </si>
  <si>
    <t>0112111</t>
  </si>
  <si>
    <t>0114082</t>
  </si>
  <si>
    <t>0116012</t>
  </si>
  <si>
    <t>0116013</t>
  </si>
  <si>
    <t>0116030</t>
  </si>
  <si>
    <t>0117130</t>
  </si>
  <si>
    <t>0117693</t>
  </si>
  <si>
    <t>0118230</t>
  </si>
  <si>
    <t>0910</t>
  </si>
  <si>
    <t>0731</t>
  </si>
  <si>
    <t>0829</t>
  </si>
  <si>
    <t>0810</t>
  </si>
  <si>
    <t>0620</t>
  </si>
  <si>
    <t>0421</t>
  </si>
  <si>
    <t>0490</t>
  </si>
  <si>
    <t>0380</t>
  </si>
  <si>
    <t>Програма підтримки та збереження об'єктів і майна комунальної власності Рожищенської територіальної громади на 2021 рік</t>
  </si>
  <si>
    <t xml:space="preserve">Комплексна програма  соціального захисту населення Рожищенської територіальної громади на 2021 рік </t>
  </si>
  <si>
    <t>Програма фінансовї підтримки комунальних підприємств Рожищенської міської ради на 2021 рік</t>
  </si>
  <si>
    <t>1010</t>
  </si>
  <si>
    <t>2010</t>
  </si>
  <si>
    <t>2111</t>
  </si>
  <si>
    <t>4082</t>
  </si>
  <si>
    <t>5061</t>
  </si>
  <si>
    <t>6012</t>
  </si>
  <si>
    <t>6013</t>
  </si>
  <si>
    <t>6030</t>
  </si>
  <si>
    <t>7130</t>
  </si>
  <si>
    <t>7693</t>
  </si>
  <si>
    <t>8230</t>
  </si>
  <si>
    <t>Найменування місцевої  програми</t>
  </si>
  <si>
    <t>Інша діяльність у сфері державного управління</t>
  </si>
  <si>
    <t>Надання дошкільної освіти</t>
  </si>
  <si>
    <t>Багатопрофільна стаціонарна медична допомога населенню</t>
  </si>
  <si>
    <t>Первинна медична допомога населенню, що надається центрами первинної медичної (медико-санітарної) допомоги</t>
  </si>
  <si>
    <t>Інші заходи в галузі культури і мистецтва</t>
  </si>
  <si>
    <t>Забезпечення діяльності місцевих центрів фізичного здоров`я населення `Спорт для всіх` та проведення фізкультурно-масових заходів серед населення регіону</t>
  </si>
  <si>
    <t>Забезпечення діяльності з виробництва, транспортування, постачання теплової енергії</t>
  </si>
  <si>
    <t>Забезпечення діяльності водопровідно-каналізаційного господарства</t>
  </si>
  <si>
    <t>Організація благоустрою населених пунктів</t>
  </si>
  <si>
    <t>Здійснення заходів із землеустрою</t>
  </si>
  <si>
    <t>Інші заходи, пов`язані з економічною діяльністю</t>
  </si>
  <si>
    <t>Інші заходи громадського порядку та безпеки</t>
  </si>
  <si>
    <t>0118340</t>
  </si>
  <si>
    <t>8340</t>
  </si>
  <si>
    <t>0540</t>
  </si>
  <si>
    <t>Природоохоронні заходи за рахунок цільових фондів</t>
  </si>
  <si>
    <t>Рожищенська міська рада</t>
  </si>
  <si>
    <t>3719800</t>
  </si>
  <si>
    <t>9800</t>
  </si>
  <si>
    <t xml:space="preserve">Субвенція з місцевого бюджету державного бюджету  на виконання програм соціально-економічного розвитку регіонів </t>
  </si>
  <si>
    <t>Програма покращення функціонування центру обслуговування платників Рожищенської ДПІ Головного управління ДПС у Волинській області на 2021-2023 роки</t>
  </si>
  <si>
    <t xml:space="preserve">Місцева програма захисту населення і територій від надзвичайних ситуацій техногенного та природного характеру на 2021-2025 роки (Цивільний захист 2021-2025 роки) </t>
  </si>
  <si>
    <t>Дата і номер документа, яким затверджено місцеву  програму</t>
  </si>
  <si>
    <t>0610000</t>
  </si>
  <si>
    <t>Гуманітарний відділ Рожищенської міської ради</t>
  </si>
  <si>
    <t>0615061</t>
  </si>
  <si>
    <t xml:space="preserve">Цільова соціальна програма розвитку фізичної культури та спорту Рожищенської територіальної громади на 2021 - 2025 роки </t>
  </si>
  <si>
    <t>3710000</t>
  </si>
  <si>
    <t>Фінансовий відділ Рожищенської міської ради</t>
  </si>
  <si>
    <t>0110000</t>
  </si>
  <si>
    <t>0613133</t>
  </si>
  <si>
    <t>3133</t>
  </si>
  <si>
    <t>1040</t>
  </si>
  <si>
    <t>Інші заходи та заклади молодіжної політики</t>
  </si>
  <si>
    <t>0118410</t>
  </si>
  <si>
    <t>8410</t>
  </si>
  <si>
    <t>0830</t>
  </si>
  <si>
    <t>Фінансова підтримка засобів масової інформації</t>
  </si>
  <si>
    <t>0611010</t>
  </si>
  <si>
    <t>0113035</t>
  </si>
  <si>
    <t>3035</t>
  </si>
  <si>
    <t>1070</t>
  </si>
  <si>
    <t>Компенсаційні виплати за пільговий проїзд окремих категорій громадян на залізничному транспорті</t>
  </si>
  <si>
    <t>3719770</t>
  </si>
  <si>
    <t>9770</t>
  </si>
  <si>
    <t>"Інша субвенція з місцевого бюджету</t>
  </si>
  <si>
    <t>Програма профілактики правопорушень та злочинів в Рожищенській територіальній громаді на 2021-2025 роки</t>
  </si>
  <si>
    <t>Програма "Фінансової підтримки в наданні послуг з медичних оглядів призовників, допризовників та військовозобов'язаних, що надаються комунальним підприємством Рожищенська багатопрофільна лікарня" Рожищенської міської ради на 2021 рік"</t>
  </si>
  <si>
    <t>Програма підтримки та збереження об'єктів і майна комунальної власності Рожищенської територіальної громади на 2022 рік</t>
  </si>
  <si>
    <t>0618220</t>
  </si>
  <si>
    <t>8220</t>
  </si>
  <si>
    <t>Заходи та роботи з мобілізаційної підготовки місцевого значення</t>
  </si>
  <si>
    <t>23.12.2022 №</t>
  </si>
  <si>
    <t>0726</t>
  </si>
  <si>
    <t>ВСЬОГО</t>
  </si>
  <si>
    <t>3242</t>
  </si>
  <si>
    <t>1090</t>
  </si>
  <si>
    <t>Інші заходи у сфері соціального захисту і соціального забезпечення</t>
  </si>
  <si>
    <t>0112151</t>
  </si>
  <si>
    <t>2151</t>
  </si>
  <si>
    <t>0763</t>
  </si>
  <si>
    <t>Забезпечення діяльності інших закладів у сфері охорони здоров'я</t>
  </si>
  <si>
    <t>3160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</si>
  <si>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</si>
  <si>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0356500000</t>
  </si>
  <si>
    <t>0100000</t>
  </si>
  <si>
    <t>0600000</t>
  </si>
  <si>
    <t>Програма розвитку культури, мистецтва та охорони культурної спадщини Рожищенської територіальної громади на 2021-2025 роки</t>
  </si>
  <si>
    <t>0614081</t>
  </si>
  <si>
    <t>4081</t>
  </si>
  <si>
    <t>Забезпечення діяльності інших закладів в галузі культури і мистецтва</t>
  </si>
  <si>
    <t>3410000</t>
  </si>
  <si>
    <t>3413160</t>
  </si>
  <si>
    <t>3413242</t>
  </si>
  <si>
    <t>Управління "Центр надання адміністративних послуг" та соціального захисту населення Рожищенської міської ради</t>
  </si>
  <si>
    <t>до рішення Рожищенської міської ради</t>
  </si>
  <si>
    <t>код бюджету</t>
  </si>
  <si>
    <t xml:space="preserve">Розподіл витрат бюджету Рожищенської міської територіальної громади на реалізацію місцевих програм у  2025 році </t>
  </si>
  <si>
    <t>Програма розвитку та підтримки архівної справи  на 2025 рік</t>
  </si>
  <si>
    <t>Програма підтримки та розвитку вторинної медичної допомоги на території Рожищенської територіальної громади на 2025 рік</t>
  </si>
  <si>
    <t>Програма підтримки та розвитку первинної медичної допомоги на території Рожищенської територіальної громади на 2025 рік</t>
  </si>
  <si>
    <t>Програма підтримки та розвитку первинної медичної допомоги на території Рожищенської територіальної громади на 2025  рік</t>
  </si>
  <si>
    <t xml:space="preserve">Комплексна програма  соціального захисту населення Рожищенської територіальної громади на 2025 рік </t>
  </si>
  <si>
    <t>Програма відзначення державних та професійних свят, ювілейних дат, заохочення за заслуги перед Рожищенською  територіальною громадою , здійснення представницьких та інших заходів на 2025 рік</t>
  </si>
  <si>
    <t>Програма розвитку системи теплопостачання Підприємства житлово-комунального господарства Рожищенської міської ради та Комунального підприємства "Дубищенське житлово-комунальне господарство" на 2025  рік</t>
  </si>
  <si>
    <t>Програма розвитку водопровідно-каналізаційного господарства Підприємства житлово-комунального господарства Рожищенської міської ради та Комунального підприємства "Дубищенське житлово-комунальне  господарство"на 2025 рік"</t>
  </si>
  <si>
    <t>Програма "Благоустрій Рожищенської територіальної громади" на 2025 рік"</t>
  </si>
  <si>
    <t>Програма "Безпечна Рожищенська територіальна громада" на 2025 рік</t>
  </si>
  <si>
    <t>Програма "Охорони навколишнього природного середовища Рожищенської територіальної громади" на 2025 рік</t>
  </si>
  <si>
    <t>Програма висвітлення діяльності Рожищенської міської ради та її виконавчих органів в друкованих засобах масової інформації на 2025 рік</t>
  </si>
  <si>
    <t>Програма "Молодь Рожищенської територіальної громади"  на 2025  рік</t>
  </si>
  <si>
    <t xml:space="preserve">20.12.2024 р  № </t>
  </si>
  <si>
    <t>"Про  бюджет Рожищенської міської територіальної громади  на 2025 рік"</t>
  </si>
  <si>
    <t>20.12.2024 р  № 51/6</t>
  </si>
  <si>
    <t>20.12.2024 р  № 51/5</t>
  </si>
  <si>
    <t>20.12.2024 р  № 51/7</t>
  </si>
  <si>
    <t>20.12.2024 р  № 51/8</t>
  </si>
  <si>
    <t>20.12.2024 р  № 51/9</t>
  </si>
  <si>
    <t>20.12.2024 р  № 51/10</t>
  </si>
  <si>
    <t>20.12.2024 р  № 51/11</t>
  </si>
  <si>
    <t>20.12.2024 р  № 51/12</t>
  </si>
  <si>
    <t>20.12.2024 р  № 51/18</t>
  </si>
  <si>
    <t>20.12.2024 р  № 51/17</t>
  </si>
  <si>
    <t>20.12.2024 р  № 51/16</t>
  </si>
  <si>
    <t>20.12.2024 р. 51/15</t>
  </si>
  <si>
    <t>20.12.2024 р  № 51/14</t>
  </si>
  <si>
    <t>20.12.2024 р  № 51/13</t>
  </si>
  <si>
    <t>22.12.2023 р. №39/20</t>
  </si>
  <si>
    <t xml:space="preserve">Програма профілактики правопорушень та злочинів в Рожищенській територіальній громаді на 2021 – 2025 роки в сумі </t>
  </si>
  <si>
    <t>20.02.2025 р. №53/12</t>
  </si>
  <si>
    <t>Програма протидії екстремістським та терористичним проявам у Рожищенській територіальній громаді на 2025 рік</t>
  </si>
  <si>
    <t>20.02.2025 р. №53/13</t>
  </si>
  <si>
    <t>24.01.2025 р. №52/4</t>
  </si>
  <si>
    <t>Програма охорони та раціонального використання земель  Рожищенської територіальної громади на 2025 рік</t>
  </si>
  <si>
    <t>Додаток № 6</t>
  </si>
  <si>
    <t>0118220</t>
  </si>
  <si>
    <t>Програма територіальної оборони Рожищенської міської територіальної громади,покращення матеріально-технічного забезпечення військових частин Збройних сил України,Сил територіальної оборони Збройних сил України та Другого відділу луцького районного територіального центру комплектування та соціальної підтримки на 2025 рік</t>
  </si>
  <si>
    <t>26.03.2021 №6/6</t>
  </si>
  <si>
    <t>Програма фінансовї підтримки комунальних підприємств Рожищенської міської ради на 2025 рік</t>
  </si>
  <si>
    <t>29.04.2025 р т№</t>
  </si>
  <si>
    <t>від 29.04 2025 року № 56/7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</si>
</sst>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 x14ac:knownFonts="1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10"/>
      <name val="Helv"/>
      <charset val="204"/>
    </font>
    <font>
      <b/>
      <sz val="12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4"/>
      <name val="Times New Roman"/>
      <family val="1"/>
      <charset val="204"/>
    </font>
    <font>
      <b/>
      <sz val="13"/>
      <name val="Times New Roman"/>
      <family val="1"/>
      <charset val="204"/>
    </font>
    <font>
      <i/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sz val="14"/>
      <name val="Times New Roman"/>
      <family val="1"/>
      <charset val="204"/>
    </font>
    <font>
      <i/>
      <sz val="16"/>
      <name val="Times New Roman"/>
      <family val="1"/>
      <charset val="204"/>
    </font>
    <font>
      <b/>
      <i/>
      <sz val="16"/>
      <name val="Times New Roman"/>
      <family val="1"/>
      <charset val="204"/>
    </font>
    <font>
      <sz val="11"/>
      <color theme="1"/>
      <name val="Calibri"/>
      <family val="2"/>
      <charset val="1"/>
      <scheme val="minor"/>
    </font>
    <font>
      <i/>
      <sz val="12"/>
      <name val="Times New Roman"/>
      <family val="1"/>
      <charset val="204"/>
    </font>
    <font>
      <u/>
      <sz val="14"/>
      <name val="Times New Roman"/>
      <family val="1"/>
      <charset val="204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9" fillId="0" borderId="0"/>
    <xf numFmtId="0" fontId="1" fillId="0" borderId="0"/>
    <xf numFmtId="0" fontId="7" fillId="0" borderId="0"/>
    <xf numFmtId="0" fontId="6" fillId="0" borderId="0"/>
    <xf numFmtId="0" fontId="12" fillId="3" borderId="9" applyNumberFormat="0" applyFont="0" applyAlignment="0" applyProtection="0"/>
    <xf numFmtId="0" fontId="22" fillId="0" borderId="0"/>
  </cellStyleXfs>
  <cellXfs count="135">
    <xf numFmtId="0" fontId="0" fillId="0" borderId="0" xfId="0"/>
    <xf numFmtId="0" fontId="3" fillId="0" borderId="0" xfId="0" applyFont="1" applyFill="1"/>
    <xf numFmtId="0" fontId="4" fillId="0" borderId="0" xfId="0" applyFont="1" applyFill="1"/>
    <xf numFmtId="0" fontId="3" fillId="0" borderId="0" xfId="0" applyFont="1" applyFill="1" applyAlignment="1">
      <alignment horizontal="justify"/>
    </xf>
    <xf numFmtId="0" fontId="3" fillId="0" borderId="0" xfId="0" applyFont="1" applyFill="1" applyBorder="1"/>
    <xf numFmtId="0" fontId="4" fillId="0" borderId="0" xfId="0" applyFont="1" applyFill="1" applyBorder="1"/>
    <xf numFmtId="1" fontId="4" fillId="0" borderId="0" xfId="0" applyNumberFormat="1" applyFont="1" applyFill="1"/>
    <xf numFmtId="0" fontId="8" fillId="0" borderId="0" xfId="0" applyFont="1" applyFill="1" applyBorder="1"/>
    <xf numFmtId="0" fontId="10" fillId="2" borderId="1" xfId="0" applyFont="1" applyFill="1" applyBorder="1" applyAlignment="1">
      <alignment horizontal="justify" vertical="center"/>
    </xf>
    <xf numFmtId="4" fontId="10" fillId="0" borderId="1" xfId="0" applyNumberFormat="1" applyFont="1" applyFill="1" applyBorder="1" applyAlignment="1">
      <alignment horizontal="center" vertical="center"/>
    </xf>
    <xf numFmtId="49" fontId="10" fillId="0" borderId="1" xfId="2" applyNumberFormat="1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2" fontId="10" fillId="0" borderId="1" xfId="2" quotePrefix="1" applyNumberFormat="1" applyFont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5" fillId="0" borderId="14" xfId="0" applyFont="1" applyFill="1" applyBorder="1" applyAlignment="1">
      <alignment horizontal="center" vertical="center" wrapText="1"/>
    </xf>
    <xf numFmtId="14" fontId="10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/>
    <xf numFmtId="2" fontId="10" fillId="0" borderId="1" xfId="2" applyNumberFormat="1" applyFont="1" applyBorder="1" applyAlignment="1">
      <alignment vertical="center" wrapText="1"/>
    </xf>
    <xf numFmtId="0" fontId="15" fillId="0" borderId="0" xfId="0" applyFont="1" applyFill="1"/>
    <xf numFmtId="0" fontId="16" fillId="0" borderId="0" xfId="0" applyFont="1" applyFill="1" applyAlignment="1">
      <alignment horizontal="center"/>
    </xf>
    <xf numFmtId="0" fontId="15" fillId="0" borderId="0" xfId="0" applyFont="1" applyFill="1" applyBorder="1"/>
    <xf numFmtId="49" fontId="10" fillId="0" borderId="1" xfId="0" applyNumberFormat="1" applyFont="1" applyFill="1" applyBorder="1" applyAlignment="1">
      <alignment horizontal="center" vertical="center"/>
    </xf>
    <xf numFmtId="4" fontId="10" fillId="2" borderId="1" xfId="0" applyNumberFormat="1" applyFont="1" applyFill="1" applyBorder="1" applyAlignment="1">
      <alignment horizontal="center" vertical="center"/>
    </xf>
    <xf numFmtId="49" fontId="13" fillId="0" borderId="1" xfId="0" applyNumberFormat="1" applyFont="1" applyBorder="1" applyAlignment="1">
      <alignment horizontal="center" vertical="center" wrapText="1"/>
    </xf>
    <xf numFmtId="49" fontId="10" fillId="0" borderId="1" xfId="1" applyNumberFormat="1" applyFont="1" applyBorder="1" applyAlignment="1">
      <alignment horizontal="center" vertical="center" wrapText="1"/>
    </xf>
    <xf numFmtId="4" fontId="13" fillId="0" borderId="1" xfId="0" applyNumberFormat="1" applyFont="1" applyBorder="1" applyAlignment="1">
      <alignment horizontal="center" vertical="center" wrapText="1"/>
    </xf>
    <xf numFmtId="49" fontId="13" fillId="4" borderId="1" xfId="0" applyNumberFormat="1" applyFont="1" applyFill="1" applyBorder="1" applyAlignment="1">
      <alignment horizontal="center" vertical="center" wrapText="1"/>
    </xf>
    <xf numFmtId="49" fontId="13" fillId="4" borderId="1" xfId="0" applyNumberFormat="1" applyFont="1" applyFill="1" applyBorder="1" applyAlignment="1">
      <alignment horizontal="center" vertical="center"/>
    </xf>
    <xf numFmtId="49" fontId="14" fillId="4" borderId="1" xfId="0" applyNumberFormat="1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justify" vertical="center"/>
    </xf>
    <xf numFmtId="0" fontId="10" fillId="4" borderId="1" xfId="0" applyFont="1" applyFill="1" applyBorder="1" applyAlignment="1">
      <alignment horizontal="center" vertical="center" wrapText="1"/>
    </xf>
    <xf numFmtId="4" fontId="13" fillId="4" borderId="1" xfId="0" applyNumberFormat="1" applyFont="1" applyFill="1" applyBorder="1" applyAlignment="1">
      <alignment horizontal="center" vertical="center"/>
    </xf>
    <xf numFmtId="4" fontId="13" fillId="4" borderId="1" xfId="0" applyNumberFormat="1" applyFont="1" applyFill="1" applyBorder="1" applyAlignment="1">
      <alignment horizontal="center" vertical="center" wrapText="1"/>
    </xf>
    <xf numFmtId="4" fontId="10" fillId="0" borderId="1" xfId="0" applyNumberFormat="1" applyFont="1" applyFill="1" applyBorder="1" applyAlignment="1">
      <alignment horizontal="center" vertical="center" wrapText="1"/>
    </xf>
    <xf numFmtId="4" fontId="10" fillId="0" borderId="1" xfId="0" applyNumberFormat="1" applyFont="1" applyFill="1" applyBorder="1" applyAlignment="1">
      <alignment horizontal="center" vertical="center" wrapText="1" shrinkToFit="1"/>
    </xf>
    <xf numFmtId="0" fontId="17" fillId="0" borderId="0" xfId="0" applyFont="1" applyFill="1" applyAlignment="1"/>
    <xf numFmtId="49" fontId="8" fillId="0" borderId="1" xfId="0" applyNumberFormat="1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center" vertical="center" wrapText="1"/>
    </xf>
    <xf numFmtId="49" fontId="8" fillId="0" borderId="18" xfId="0" applyNumberFormat="1" applyFont="1" applyBorder="1" applyAlignment="1">
      <alignment horizontal="center" vertical="center" wrapText="1"/>
    </xf>
    <xf numFmtId="4" fontId="8" fillId="0" borderId="18" xfId="0" applyNumberFormat="1" applyFont="1" applyBorder="1" applyAlignment="1">
      <alignment horizontal="center" vertical="center" wrapText="1"/>
    </xf>
    <xf numFmtId="0" fontId="19" fillId="0" borderId="0" xfId="0" applyFont="1" applyFill="1" applyBorder="1"/>
    <xf numFmtId="4" fontId="3" fillId="0" borderId="0" xfId="0" applyNumberFormat="1" applyFont="1" applyFill="1" applyBorder="1"/>
    <xf numFmtId="0" fontId="20" fillId="0" borderId="0" xfId="0" applyFont="1" applyFill="1"/>
    <xf numFmtId="0" fontId="21" fillId="0" borderId="0" xfId="0" applyFont="1" applyFill="1" applyAlignment="1">
      <alignment horizontal="center"/>
    </xf>
    <xf numFmtId="0" fontId="20" fillId="0" borderId="0" xfId="0" applyFont="1" applyFill="1" applyBorder="1"/>
    <xf numFmtId="0" fontId="21" fillId="0" borderId="0" xfId="0" applyFont="1" applyFill="1" applyAlignment="1"/>
    <xf numFmtId="0" fontId="16" fillId="0" borderId="0" xfId="0" applyFont="1" applyFill="1" applyAlignment="1">
      <alignment horizontal="center" wrapText="1"/>
    </xf>
    <xf numFmtId="0" fontId="5" fillId="0" borderId="0" xfId="0" applyFont="1" applyBorder="1" applyAlignment="1">
      <alignment horizontal="center" vertical="center"/>
    </xf>
    <xf numFmtId="0" fontId="21" fillId="0" borderId="0" xfId="0" applyFont="1" applyFill="1" applyAlignment="1">
      <alignment horizontal="center" wrapText="1"/>
    </xf>
    <xf numFmtId="0" fontId="8" fillId="0" borderId="0" xfId="6" applyFont="1" applyAlignment="1">
      <alignment horizontal="left"/>
    </xf>
    <xf numFmtId="0" fontId="8" fillId="0" borderId="0" xfId="6" applyFont="1" applyAlignment="1">
      <alignment horizontal="right"/>
    </xf>
    <xf numFmtId="0" fontId="23" fillId="0" borderId="0" xfId="0" applyNumberFormat="1" applyFont="1" applyFill="1" applyBorder="1" applyAlignment="1" applyProtection="1">
      <alignment vertical="center"/>
    </xf>
    <xf numFmtId="49" fontId="13" fillId="0" borderId="1" xfId="0" applyNumberFormat="1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/>
    </xf>
    <xf numFmtId="1" fontId="21" fillId="2" borderId="0" xfId="0" applyNumberFormat="1" applyFont="1" applyFill="1"/>
    <xf numFmtId="0" fontId="21" fillId="2" borderId="0" xfId="0" applyFont="1" applyFill="1" applyAlignment="1"/>
    <xf numFmtId="0" fontId="17" fillId="2" borderId="0" xfId="0" applyFont="1" applyFill="1" applyAlignment="1"/>
    <xf numFmtId="1" fontId="15" fillId="2" borderId="0" xfId="0" applyNumberFormat="1" applyFont="1" applyFill="1"/>
    <xf numFmtId="0" fontId="21" fillId="2" borderId="0" xfId="0" applyFont="1" applyFill="1" applyAlignment="1">
      <alignment horizontal="center" wrapText="1"/>
    </xf>
    <xf numFmtId="4" fontId="10" fillId="2" borderId="1" xfId="0" applyNumberFormat="1" applyFont="1" applyFill="1" applyBorder="1" applyAlignment="1">
      <alignment horizontal="center" vertical="center" wrapText="1"/>
    </xf>
    <xf numFmtId="4" fontId="13" fillId="2" borderId="1" xfId="0" applyNumberFormat="1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 wrapText="1"/>
    </xf>
    <xf numFmtId="4" fontId="13" fillId="2" borderId="1" xfId="0" applyNumberFormat="1" applyFont="1" applyFill="1" applyBorder="1" applyAlignment="1">
      <alignment horizontal="center" vertical="center" wrapText="1"/>
    </xf>
    <xf numFmtId="1" fontId="4" fillId="2" borderId="0" xfId="0" applyNumberFormat="1" applyFont="1" applyFill="1"/>
    <xf numFmtId="49" fontId="13" fillId="4" borderId="1" xfId="0" applyNumberFormat="1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0" borderId="0" xfId="0" applyFont="1" applyFill="1" applyBorder="1"/>
    <xf numFmtId="0" fontId="13" fillId="0" borderId="0" xfId="0" applyFont="1" applyFill="1"/>
    <xf numFmtId="49" fontId="8" fillId="0" borderId="1" xfId="0" applyNumberFormat="1" applyFont="1" applyFill="1" applyBorder="1" applyAlignment="1">
      <alignment horizontal="center" vertical="center"/>
    </xf>
    <xf numFmtId="49" fontId="8" fillId="0" borderId="1" xfId="2" applyNumberFormat="1" applyFont="1" applyBorder="1" applyAlignment="1">
      <alignment horizontal="center" vertical="center" wrapText="1"/>
    </xf>
    <xf numFmtId="2" fontId="8" fillId="0" borderId="1" xfId="2" applyNumberFormat="1" applyFont="1" applyBorder="1" applyAlignment="1">
      <alignment vertical="center" wrapText="1"/>
    </xf>
    <xf numFmtId="0" fontId="8" fillId="2" borderId="1" xfId="0" applyFont="1" applyFill="1" applyBorder="1" applyAlignment="1">
      <alignment horizontal="justify" vertical="center"/>
    </xf>
    <xf numFmtId="0" fontId="8" fillId="0" borderId="1" xfId="0" applyFont="1" applyFill="1" applyBorder="1" applyAlignment="1">
      <alignment horizontal="center" vertical="center" wrapText="1"/>
    </xf>
    <xf numFmtId="4" fontId="8" fillId="2" borderId="1" xfId="0" applyNumberFormat="1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/>
    </xf>
    <xf numFmtId="0" fontId="25" fillId="0" borderId="0" xfId="0" applyFont="1" applyFill="1" applyBorder="1"/>
    <xf numFmtId="0" fontId="25" fillId="0" borderId="0" xfId="0" applyFont="1" applyFill="1"/>
    <xf numFmtId="0" fontId="16" fillId="0" borderId="0" xfId="0" applyFont="1" applyFill="1"/>
    <xf numFmtId="0" fontId="16" fillId="0" borderId="0" xfId="0" applyFont="1" applyFill="1" applyBorder="1"/>
    <xf numFmtId="0" fontId="19" fillId="0" borderId="0" xfId="0" applyFont="1" applyFill="1"/>
    <xf numFmtId="0" fontId="8" fillId="0" borderId="1" xfId="0" applyFont="1" applyFill="1" applyBorder="1" applyAlignment="1">
      <alignment horizontal="justify" vertical="center"/>
    </xf>
    <xf numFmtId="0" fontId="8" fillId="0" borderId="1" xfId="0" applyFont="1" applyFill="1" applyBorder="1" applyAlignment="1">
      <alignment vertical="center" wrapText="1"/>
    </xf>
    <xf numFmtId="4" fontId="8" fillId="0" borderId="1" xfId="0" applyNumberFormat="1" applyFont="1" applyFill="1" applyBorder="1" applyAlignment="1">
      <alignment horizontal="center" vertical="center" wrapText="1" shrinkToFit="1"/>
    </xf>
    <xf numFmtId="0" fontId="8" fillId="2" borderId="18" xfId="0" applyFont="1" applyFill="1" applyBorder="1" applyAlignment="1">
      <alignment horizontal="justify" vertical="center"/>
    </xf>
    <xf numFmtId="49" fontId="8" fillId="0" borderId="1" xfId="1" applyNumberFormat="1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justify" vertical="center"/>
    </xf>
    <xf numFmtId="0" fontId="8" fillId="0" borderId="1" xfId="6" applyFont="1" applyFill="1" applyBorder="1" applyAlignment="1">
      <alignment vertical="center" wrapText="1"/>
    </xf>
    <xf numFmtId="0" fontId="8" fillId="2" borderId="1" xfId="0" applyNumberFormat="1" applyFont="1" applyFill="1" applyBorder="1" applyAlignment="1">
      <alignment vertical="center" wrapText="1"/>
    </xf>
    <xf numFmtId="49" fontId="13" fillId="4" borderId="1" xfId="0" applyNumberFormat="1" applyFont="1" applyFill="1" applyBorder="1" applyAlignment="1">
      <alignment horizontal="center" vertical="center" wrapText="1"/>
    </xf>
    <xf numFmtId="49" fontId="13" fillId="4" borderId="1" xfId="0" quotePrefix="1" applyNumberFormat="1" applyFont="1" applyFill="1" applyBorder="1" applyAlignment="1">
      <alignment horizontal="center" vertical="center" wrapText="1"/>
    </xf>
    <xf numFmtId="0" fontId="21" fillId="0" borderId="0" xfId="0" applyFont="1" applyFill="1" applyAlignment="1">
      <alignment horizont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2" fontId="5" fillId="0" borderId="7" xfId="0" applyNumberFormat="1" applyFont="1" applyFill="1" applyBorder="1" applyAlignment="1">
      <alignment horizontal="center" vertical="center" wrapText="1"/>
    </xf>
    <xf numFmtId="2" fontId="5" fillId="0" borderId="11" xfId="0" applyNumberFormat="1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 wrapText="1"/>
    </xf>
    <xf numFmtId="49" fontId="25" fillId="0" borderId="0" xfId="0" applyNumberFormat="1" applyFont="1" applyFill="1" applyBorder="1" applyAlignment="1">
      <alignment horizontal="justify" vertical="top"/>
    </xf>
    <xf numFmtId="1" fontId="4" fillId="0" borderId="0" xfId="0" applyNumberFormat="1" applyFont="1" applyFill="1" applyBorder="1" applyAlignment="1">
      <alignment horizontal="center" wrapText="1" readingOrder="1"/>
    </xf>
    <xf numFmtId="0" fontId="0" fillId="0" borderId="0" xfId="0" applyBorder="1" applyAlignment="1">
      <alignment horizontal="center" wrapText="1" readingOrder="1"/>
    </xf>
    <xf numFmtId="0" fontId="5" fillId="0" borderId="2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1" fontId="5" fillId="0" borderId="7" xfId="0" applyNumberFormat="1" applyFont="1" applyFill="1" applyBorder="1" applyAlignment="1">
      <alignment horizontal="center" vertical="center"/>
    </xf>
    <xf numFmtId="1" fontId="5" fillId="0" borderId="11" xfId="0" applyNumberFormat="1" applyFont="1" applyFill="1" applyBorder="1" applyAlignment="1">
      <alignment horizontal="center" vertical="center"/>
    </xf>
    <xf numFmtId="1" fontId="5" fillId="2" borderId="5" xfId="0" applyNumberFormat="1" applyFont="1" applyFill="1" applyBorder="1" applyAlignment="1">
      <alignment horizontal="center" vertical="center"/>
    </xf>
    <xf numFmtId="1" fontId="5" fillId="2" borderId="10" xfId="0" applyNumberFormat="1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2" fontId="13" fillId="0" borderId="12" xfId="2" applyNumberFormat="1" applyFont="1" applyFill="1" applyBorder="1" applyAlignment="1">
      <alignment horizontal="left" vertical="center" wrapText="1"/>
    </xf>
    <xf numFmtId="2" fontId="13" fillId="0" borderId="19" xfId="2" applyNumberFormat="1" applyFont="1" applyFill="1" applyBorder="1" applyAlignment="1">
      <alignment horizontal="left" vertical="center" wrapText="1"/>
    </xf>
    <xf numFmtId="2" fontId="13" fillId="0" borderId="13" xfId="2" applyNumberFormat="1" applyFont="1" applyFill="1" applyBorder="1" applyAlignment="1">
      <alignment horizontal="left" vertical="center" wrapText="1"/>
    </xf>
    <xf numFmtId="0" fontId="24" fillId="0" borderId="0" xfId="0" applyFont="1" applyFill="1" applyAlignment="1">
      <alignment horizontal="left"/>
    </xf>
    <xf numFmtId="0" fontId="13" fillId="0" borderId="12" xfId="0" applyFont="1" applyFill="1" applyBorder="1" applyAlignment="1">
      <alignment horizontal="left" vertical="center" wrapText="1"/>
    </xf>
    <xf numFmtId="0" fontId="13" fillId="0" borderId="19" xfId="0" applyFont="1" applyFill="1" applyBorder="1" applyAlignment="1">
      <alignment horizontal="left" vertical="center" wrapText="1"/>
    </xf>
    <xf numFmtId="2" fontId="18" fillId="0" borderId="12" xfId="2" applyNumberFormat="1" applyFont="1" applyFill="1" applyBorder="1" applyAlignment="1">
      <alignment horizontal="left" vertical="center" wrapText="1"/>
    </xf>
    <xf numFmtId="2" fontId="18" fillId="0" borderId="19" xfId="2" applyNumberFormat="1" applyFont="1" applyFill="1" applyBorder="1" applyAlignment="1">
      <alignment horizontal="left" vertical="center" wrapText="1"/>
    </xf>
    <xf numFmtId="2" fontId="18" fillId="0" borderId="13" xfId="2" applyNumberFormat="1" applyFont="1" applyFill="1" applyBorder="1" applyAlignment="1">
      <alignment horizontal="left" vertical="center" wrapText="1"/>
    </xf>
    <xf numFmtId="2" fontId="13" fillId="4" borderId="12" xfId="2" applyNumberFormat="1" applyFont="1" applyFill="1" applyBorder="1" applyAlignment="1">
      <alignment horizontal="left" vertical="center" wrapText="1"/>
    </xf>
    <xf numFmtId="2" fontId="13" fillId="4" borderId="19" xfId="2" applyNumberFormat="1" applyFont="1" applyFill="1" applyBorder="1" applyAlignment="1">
      <alignment horizontal="left" vertical="center" wrapText="1"/>
    </xf>
    <xf numFmtId="2" fontId="13" fillId="4" borderId="13" xfId="2" applyNumberFormat="1" applyFont="1" applyFill="1" applyBorder="1" applyAlignment="1">
      <alignment horizontal="left" vertical="center" wrapText="1"/>
    </xf>
    <xf numFmtId="0" fontId="8" fillId="0" borderId="0" xfId="0" applyFont="1" applyFill="1" applyAlignment="1">
      <alignment horizontal="left" vertical="top" wrapText="1"/>
    </xf>
    <xf numFmtId="0" fontId="13" fillId="4" borderId="12" xfId="0" applyFont="1" applyFill="1" applyBorder="1" applyAlignment="1">
      <alignment horizontal="left" vertical="center" wrapText="1"/>
    </xf>
    <xf numFmtId="0" fontId="13" fillId="4" borderId="19" xfId="0" applyFont="1" applyFill="1" applyBorder="1" applyAlignment="1">
      <alignment horizontal="left" vertical="center" wrapText="1"/>
    </xf>
    <xf numFmtId="0" fontId="13" fillId="4" borderId="13" xfId="0" applyFont="1" applyFill="1" applyBorder="1" applyAlignment="1">
      <alignment horizontal="left" vertical="center" wrapText="1"/>
    </xf>
    <xf numFmtId="0" fontId="8" fillId="0" borderId="0" xfId="6" applyFont="1" applyAlignment="1">
      <alignment horizontal="left" vertical="top" wrapText="1"/>
    </xf>
  </cellXfs>
  <cellStyles count="7">
    <cellStyle name="Звичайний" xfId="0" builtinId="0"/>
    <cellStyle name="Звичайний 2" xfId="6"/>
    <cellStyle name="Обычный 2" xfId="1"/>
    <cellStyle name="Обычный 2 2" xfId="4"/>
    <cellStyle name="Обычный_Лист3" xfId="2"/>
    <cellStyle name="Примечание 2" xfId="5"/>
    <cellStyle name="Стиль 1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0"/>
  <sheetViews>
    <sheetView tabSelected="1" zoomScale="75" zoomScaleNormal="75" workbookViewId="0">
      <selection activeCell="H3" sqref="H3:J3"/>
    </sheetView>
  </sheetViews>
  <sheetFormatPr defaultRowHeight="15" x14ac:dyDescent="0.25"/>
  <cols>
    <col min="1" max="1" width="11.85546875" style="1" customWidth="1"/>
    <col min="2" max="2" width="10" style="1" customWidth="1"/>
    <col min="3" max="3" width="8.85546875" style="1" customWidth="1"/>
    <col min="4" max="4" width="29.7109375" style="1" customWidth="1"/>
    <col min="5" max="5" width="63" style="4" customWidth="1"/>
    <col min="6" max="6" width="13.5703125" style="16" customWidth="1"/>
    <col min="7" max="7" width="21" style="67" customWidth="1"/>
    <col min="8" max="8" width="17.5703125" style="6" customWidth="1"/>
    <col min="9" max="9" width="18.7109375" style="1" customWidth="1"/>
    <col min="10" max="10" width="18.42578125" style="1" customWidth="1"/>
    <col min="11" max="11" width="13.28515625" style="1" bestFit="1" customWidth="1"/>
    <col min="12" max="16384" width="9.140625" style="1"/>
  </cols>
  <sheetData>
    <row r="1" spans="1:27" s="44" customFormat="1" ht="31.5" customHeight="1" x14ac:dyDescent="0.3">
      <c r="F1" s="45"/>
      <c r="G1" s="58"/>
      <c r="H1" s="51" t="s">
        <v>158</v>
      </c>
      <c r="I1" s="52"/>
      <c r="J1" s="53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</row>
    <row r="2" spans="1:27" s="44" customFormat="1" ht="20.25" customHeight="1" x14ac:dyDescent="0.3">
      <c r="F2" s="45"/>
      <c r="G2" s="58"/>
      <c r="H2" s="134" t="s">
        <v>119</v>
      </c>
      <c r="I2" s="134"/>
      <c r="J2" s="134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</row>
    <row r="3" spans="1:27" s="44" customFormat="1" ht="21.75" customHeight="1" x14ac:dyDescent="0.3">
      <c r="F3" s="47"/>
      <c r="G3" s="59"/>
      <c r="H3" s="134" t="s">
        <v>164</v>
      </c>
      <c r="I3" s="134"/>
      <c r="J3" s="134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</row>
    <row r="4" spans="1:27" s="20" customFormat="1" ht="37.5" customHeight="1" x14ac:dyDescent="0.3">
      <c r="F4" s="37"/>
      <c r="G4" s="60"/>
      <c r="H4" s="130" t="s">
        <v>136</v>
      </c>
      <c r="I4" s="130"/>
      <c r="J4" s="130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</row>
    <row r="5" spans="1:27" s="20" customFormat="1" ht="16.5" customHeight="1" x14ac:dyDescent="0.35">
      <c r="F5" s="21"/>
      <c r="G5" s="61"/>
      <c r="H5" s="130"/>
      <c r="I5" s="130"/>
      <c r="J5" s="130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</row>
    <row r="6" spans="1:27" s="82" customFormat="1" ht="41.25" customHeight="1" x14ac:dyDescent="0.35">
      <c r="B6" s="96" t="s">
        <v>121</v>
      </c>
      <c r="C6" s="96"/>
      <c r="D6" s="96"/>
      <c r="E6" s="96"/>
      <c r="F6" s="96"/>
      <c r="G6" s="96"/>
      <c r="H6" s="96"/>
      <c r="I6" s="96"/>
      <c r="J6" s="48"/>
      <c r="K6" s="83"/>
      <c r="L6" s="83"/>
      <c r="M6" s="83"/>
      <c r="N6" s="83"/>
      <c r="O6" s="83"/>
      <c r="P6" s="83"/>
      <c r="Q6" s="83"/>
      <c r="R6" s="83"/>
      <c r="S6" s="83"/>
      <c r="T6" s="83"/>
      <c r="U6" s="83"/>
      <c r="V6" s="83"/>
      <c r="W6" s="83"/>
      <c r="X6" s="83"/>
      <c r="Y6" s="83"/>
      <c r="Z6" s="83"/>
      <c r="AA6" s="83"/>
    </row>
    <row r="7" spans="1:27" s="20" customFormat="1" ht="41.25" customHeight="1" x14ac:dyDescent="0.35">
      <c r="A7" s="121" t="s">
        <v>108</v>
      </c>
      <c r="B7" s="121"/>
      <c r="C7" s="50"/>
      <c r="D7" s="50"/>
      <c r="E7" s="50"/>
      <c r="F7" s="50"/>
      <c r="G7" s="62"/>
      <c r="H7" s="50"/>
      <c r="I7" s="50"/>
      <c r="J7" s="48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</row>
    <row r="8" spans="1:27" ht="39" customHeight="1" thickBot="1" x14ac:dyDescent="0.3">
      <c r="A8" s="103" t="s">
        <v>120</v>
      </c>
      <c r="B8" s="103"/>
      <c r="C8" s="103"/>
      <c r="G8" s="104"/>
      <c r="H8" s="105"/>
      <c r="I8" s="105"/>
      <c r="J8" s="105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7" ht="55.5" customHeight="1" x14ac:dyDescent="0.2">
      <c r="A9" s="108" t="s">
        <v>2</v>
      </c>
      <c r="B9" s="101" t="s">
        <v>3</v>
      </c>
      <c r="C9" s="99" t="s">
        <v>4</v>
      </c>
      <c r="D9" s="97" t="s">
        <v>5</v>
      </c>
      <c r="E9" s="110" t="s">
        <v>43</v>
      </c>
      <c r="F9" s="116" t="s">
        <v>66</v>
      </c>
      <c r="G9" s="114" t="s">
        <v>6</v>
      </c>
      <c r="H9" s="112" t="s">
        <v>0</v>
      </c>
      <c r="I9" s="106" t="s">
        <v>1</v>
      </c>
      <c r="J9" s="107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7" ht="70.5" customHeight="1" x14ac:dyDescent="0.2">
      <c r="A10" s="109"/>
      <c r="B10" s="102"/>
      <c r="C10" s="100"/>
      <c r="D10" s="98"/>
      <c r="E10" s="111"/>
      <c r="F10" s="117"/>
      <c r="G10" s="115"/>
      <c r="H10" s="113"/>
      <c r="I10" s="49" t="s">
        <v>7</v>
      </c>
      <c r="J10" s="14" t="s">
        <v>8</v>
      </c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7" s="71" customFormat="1" ht="41.25" customHeight="1" x14ac:dyDescent="0.3">
      <c r="A11" s="68" t="s">
        <v>109</v>
      </c>
      <c r="B11" s="131" t="s">
        <v>60</v>
      </c>
      <c r="C11" s="132"/>
      <c r="D11" s="132"/>
      <c r="E11" s="133"/>
      <c r="F11" s="69"/>
      <c r="G11" s="33">
        <f>G13+G14+G16+G17+G18+G19+G20+G21+G22+G25+G30+G31+G32+G33+G29</f>
        <v>20243231</v>
      </c>
      <c r="H11" s="33">
        <f>H13+H14+H16+H17+H18+H19+H20+H21+H22+H25+H30+H31+H32+H33+H29</f>
        <v>18801231</v>
      </c>
      <c r="I11" s="33">
        <f t="shared" ref="I11:J11" si="0">I13+I14+I16+I17+I18+I19+I20+I21+I22+I25+I30+I31+I32+I33+I29</f>
        <v>1442000</v>
      </c>
      <c r="J11" s="33">
        <f t="shared" si="0"/>
        <v>1000000</v>
      </c>
      <c r="K11" s="70"/>
      <c r="L11" s="70"/>
      <c r="M11" s="70"/>
      <c r="N11" s="70"/>
      <c r="O11" s="70"/>
      <c r="P11" s="70"/>
      <c r="Q11" s="70"/>
      <c r="R11" s="70"/>
      <c r="S11" s="70"/>
      <c r="T11" s="70"/>
      <c r="U11" s="70"/>
      <c r="V11" s="70"/>
      <c r="W11" s="70"/>
      <c r="X11" s="70"/>
      <c r="Y11" s="70"/>
      <c r="Z11" s="70"/>
    </row>
    <row r="12" spans="1:27" s="4" customFormat="1" ht="30" customHeight="1" x14ac:dyDescent="0.2">
      <c r="A12" s="54" t="s">
        <v>73</v>
      </c>
      <c r="B12" s="122" t="s">
        <v>60</v>
      </c>
      <c r="C12" s="123"/>
      <c r="D12" s="123"/>
      <c r="E12" s="55"/>
      <c r="F12" s="56"/>
      <c r="G12" s="63"/>
      <c r="H12" s="35"/>
      <c r="I12" s="35"/>
      <c r="J12" s="35"/>
      <c r="K12" s="43"/>
    </row>
    <row r="13" spans="1:27" s="81" customFormat="1" ht="51.75" customHeight="1" x14ac:dyDescent="0.25">
      <c r="A13" s="73" t="s">
        <v>9</v>
      </c>
      <c r="B13" s="73" t="s">
        <v>10</v>
      </c>
      <c r="C13" s="73" t="s">
        <v>11</v>
      </c>
      <c r="D13" s="74" t="s">
        <v>44</v>
      </c>
      <c r="E13" s="75" t="s">
        <v>122</v>
      </c>
      <c r="F13" s="76" t="s">
        <v>151</v>
      </c>
      <c r="G13" s="77">
        <f>H13</f>
        <v>476000</v>
      </c>
      <c r="H13" s="77">
        <f>400000+76000</f>
        <v>476000</v>
      </c>
      <c r="I13" s="79">
        <f>J13</f>
        <v>0</v>
      </c>
      <c r="J13" s="79">
        <v>0</v>
      </c>
      <c r="K13" s="80"/>
      <c r="L13" s="80"/>
      <c r="M13" s="80"/>
      <c r="N13" s="80"/>
      <c r="O13" s="80"/>
      <c r="P13" s="80"/>
      <c r="Q13" s="80"/>
      <c r="R13" s="80"/>
      <c r="S13" s="80"/>
      <c r="T13" s="80"/>
      <c r="U13" s="80"/>
      <c r="V13" s="80"/>
      <c r="W13" s="80"/>
      <c r="X13" s="80"/>
      <c r="Y13" s="80"/>
      <c r="Z13" s="80"/>
    </row>
    <row r="14" spans="1:27" s="81" customFormat="1" ht="58.5" customHeight="1" x14ac:dyDescent="0.25">
      <c r="A14" s="72" t="s">
        <v>12</v>
      </c>
      <c r="B14" s="73" t="s">
        <v>33</v>
      </c>
      <c r="C14" s="72" t="s">
        <v>22</v>
      </c>
      <c r="D14" s="74" t="s">
        <v>46</v>
      </c>
      <c r="E14" s="75" t="s">
        <v>123</v>
      </c>
      <c r="F14" s="76" t="s">
        <v>149</v>
      </c>
      <c r="G14" s="77">
        <f>H14+I14</f>
        <v>5422731</v>
      </c>
      <c r="H14" s="77">
        <f>3980000+442731</f>
        <v>4422731</v>
      </c>
      <c r="I14" s="79">
        <v>1000000</v>
      </c>
      <c r="J14" s="79">
        <v>1000000</v>
      </c>
      <c r="K14" s="80"/>
      <c r="L14" s="80"/>
      <c r="M14" s="80"/>
      <c r="N14" s="80"/>
      <c r="O14" s="80"/>
      <c r="P14" s="80"/>
      <c r="Q14" s="80"/>
      <c r="R14" s="80"/>
      <c r="S14" s="80"/>
      <c r="T14" s="80"/>
      <c r="U14" s="80"/>
      <c r="V14" s="80"/>
      <c r="W14" s="80"/>
      <c r="X14" s="80"/>
      <c r="Y14" s="80"/>
      <c r="Z14" s="80"/>
    </row>
    <row r="15" spans="1:27" s="81" customFormat="1" ht="3.75" hidden="1" customHeight="1" x14ac:dyDescent="0.25">
      <c r="A15" s="72"/>
      <c r="B15" s="73"/>
      <c r="C15" s="72"/>
      <c r="D15" s="74"/>
      <c r="E15" s="75" t="s">
        <v>91</v>
      </c>
      <c r="F15" s="76" t="s">
        <v>135</v>
      </c>
      <c r="G15" s="77">
        <f>H15</f>
        <v>0</v>
      </c>
      <c r="H15" s="77"/>
      <c r="I15" s="79"/>
      <c r="J15" s="79"/>
      <c r="K15" s="80"/>
      <c r="L15" s="80"/>
      <c r="M15" s="80"/>
      <c r="N15" s="80"/>
      <c r="O15" s="80"/>
      <c r="P15" s="80"/>
      <c r="Q15" s="80"/>
      <c r="R15" s="80"/>
      <c r="S15" s="80"/>
      <c r="T15" s="80"/>
      <c r="U15" s="80"/>
      <c r="V15" s="80"/>
      <c r="W15" s="80"/>
      <c r="X15" s="80"/>
      <c r="Y15" s="80"/>
      <c r="Z15" s="80"/>
    </row>
    <row r="16" spans="1:27" s="81" customFormat="1" ht="99.75" customHeight="1" x14ac:dyDescent="0.25">
      <c r="A16" s="72" t="s">
        <v>13</v>
      </c>
      <c r="B16" s="73" t="s">
        <v>34</v>
      </c>
      <c r="C16" s="72" t="s">
        <v>97</v>
      </c>
      <c r="D16" s="74" t="s">
        <v>47</v>
      </c>
      <c r="E16" s="75" t="s">
        <v>124</v>
      </c>
      <c r="F16" s="76" t="s">
        <v>150</v>
      </c>
      <c r="G16" s="77">
        <f t="shared" ref="G16:G33" si="1">H16+I16</f>
        <v>1380000</v>
      </c>
      <c r="H16" s="77">
        <v>1380000</v>
      </c>
      <c r="I16" s="79">
        <f t="shared" ref="I16:I22" si="2">J16</f>
        <v>0</v>
      </c>
      <c r="J16" s="79">
        <v>0</v>
      </c>
      <c r="K16" s="80"/>
      <c r="L16" s="80"/>
      <c r="M16" s="80"/>
      <c r="N16" s="80"/>
      <c r="O16" s="80"/>
      <c r="P16" s="80"/>
      <c r="Q16" s="80"/>
      <c r="R16" s="80"/>
      <c r="S16" s="80"/>
      <c r="T16" s="80"/>
      <c r="U16" s="80"/>
      <c r="V16" s="80"/>
      <c r="W16" s="80"/>
      <c r="X16" s="80"/>
      <c r="Y16" s="80"/>
      <c r="Z16" s="80"/>
    </row>
    <row r="17" spans="1:26" s="81" customFormat="1" ht="75" customHeight="1" x14ac:dyDescent="0.25">
      <c r="A17" s="72" t="s">
        <v>102</v>
      </c>
      <c r="B17" s="73" t="s">
        <v>103</v>
      </c>
      <c r="C17" s="72" t="s">
        <v>104</v>
      </c>
      <c r="D17" s="74" t="s">
        <v>105</v>
      </c>
      <c r="E17" s="75" t="s">
        <v>125</v>
      </c>
      <c r="F17" s="76" t="s">
        <v>150</v>
      </c>
      <c r="G17" s="77">
        <f t="shared" si="1"/>
        <v>35000</v>
      </c>
      <c r="H17" s="77">
        <v>35000</v>
      </c>
      <c r="I17" s="79">
        <f t="shared" si="2"/>
        <v>0</v>
      </c>
      <c r="J17" s="79">
        <v>0</v>
      </c>
      <c r="K17" s="80"/>
      <c r="L17" s="80"/>
      <c r="M17" s="80"/>
      <c r="N17" s="80"/>
      <c r="O17" s="80"/>
      <c r="P17" s="80"/>
      <c r="Q17" s="80"/>
      <c r="R17" s="80"/>
      <c r="S17" s="80"/>
      <c r="T17" s="80"/>
      <c r="U17" s="80"/>
      <c r="V17" s="80"/>
      <c r="W17" s="80"/>
      <c r="X17" s="80"/>
      <c r="Y17" s="80"/>
      <c r="Z17" s="80"/>
    </row>
    <row r="18" spans="1:26" s="81" customFormat="1" ht="83.25" customHeight="1" x14ac:dyDescent="0.25">
      <c r="A18" s="72" t="s">
        <v>83</v>
      </c>
      <c r="B18" s="73" t="s">
        <v>84</v>
      </c>
      <c r="C18" s="72" t="s">
        <v>85</v>
      </c>
      <c r="D18" s="74" t="s">
        <v>86</v>
      </c>
      <c r="E18" s="75" t="s">
        <v>126</v>
      </c>
      <c r="F18" s="76" t="s">
        <v>141</v>
      </c>
      <c r="G18" s="77">
        <f t="shared" si="1"/>
        <v>25000</v>
      </c>
      <c r="H18" s="77">
        <v>25000</v>
      </c>
      <c r="I18" s="79">
        <f t="shared" si="2"/>
        <v>0</v>
      </c>
      <c r="J18" s="79">
        <v>0</v>
      </c>
      <c r="K18" s="80"/>
      <c r="L18" s="80"/>
      <c r="M18" s="80"/>
      <c r="N18" s="80"/>
      <c r="O18" s="80"/>
      <c r="P18" s="80"/>
      <c r="Q18" s="80"/>
      <c r="R18" s="80"/>
      <c r="S18" s="80"/>
      <c r="T18" s="80"/>
      <c r="U18" s="80"/>
      <c r="V18" s="80"/>
      <c r="W18" s="80"/>
      <c r="X18" s="80"/>
      <c r="Y18" s="80"/>
      <c r="Z18" s="80"/>
    </row>
    <row r="19" spans="1:26" s="81" customFormat="1" ht="70.5" customHeight="1" x14ac:dyDescent="0.25">
      <c r="A19" s="72" t="s">
        <v>14</v>
      </c>
      <c r="B19" s="38" t="s">
        <v>35</v>
      </c>
      <c r="C19" s="72" t="s">
        <v>23</v>
      </c>
      <c r="D19" s="74" t="s">
        <v>48</v>
      </c>
      <c r="E19" s="75" t="s">
        <v>127</v>
      </c>
      <c r="F19" s="76" t="s">
        <v>144</v>
      </c>
      <c r="G19" s="77">
        <f t="shared" si="1"/>
        <v>100000</v>
      </c>
      <c r="H19" s="77">
        <v>100000</v>
      </c>
      <c r="I19" s="39">
        <f t="shared" si="2"/>
        <v>0</v>
      </c>
      <c r="J19" s="79">
        <v>0</v>
      </c>
      <c r="K19" s="80"/>
      <c r="L19" s="80"/>
      <c r="M19" s="80"/>
      <c r="N19" s="80"/>
      <c r="O19" s="80"/>
      <c r="P19" s="80"/>
      <c r="Q19" s="80"/>
      <c r="R19" s="80"/>
      <c r="S19" s="80"/>
      <c r="T19" s="80"/>
      <c r="U19" s="80"/>
      <c r="V19" s="80"/>
      <c r="W19" s="80"/>
      <c r="X19" s="80"/>
      <c r="Y19" s="80"/>
      <c r="Z19" s="80"/>
    </row>
    <row r="20" spans="1:26" s="81" customFormat="1" ht="88.5" customHeight="1" x14ac:dyDescent="0.25">
      <c r="A20" s="72" t="s">
        <v>15</v>
      </c>
      <c r="B20" s="38" t="s">
        <v>37</v>
      </c>
      <c r="C20" s="72" t="s">
        <v>25</v>
      </c>
      <c r="D20" s="74" t="s">
        <v>50</v>
      </c>
      <c r="E20" s="75" t="s">
        <v>128</v>
      </c>
      <c r="F20" s="76" t="s">
        <v>140</v>
      </c>
      <c r="G20" s="77">
        <f t="shared" si="1"/>
        <v>2180000</v>
      </c>
      <c r="H20" s="77">
        <v>2180000</v>
      </c>
      <c r="I20" s="78">
        <f t="shared" si="2"/>
        <v>0</v>
      </c>
      <c r="J20" s="79">
        <v>0</v>
      </c>
      <c r="K20" s="80"/>
      <c r="L20" s="80"/>
      <c r="M20" s="80"/>
      <c r="N20" s="80"/>
      <c r="O20" s="80"/>
      <c r="P20" s="80"/>
      <c r="Q20" s="80"/>
      <c r="R20" s="80"/>
      <c r="S20" s="80"/>
      <c r="T20" s="80"/>
      <c r="U20" s="80"/>
      <c r="V20" s="80"/>
      <c r="W20" s="80"/>
      <c r="X20" s="80"/>
      <c r="Y20" s="80"/>
      <c r="Z20" s="80"/>
    </row>
    <row r="21" spans="1:26" s="81" customFormat="1" ht="89.25" customHeight="1" x14ac:dyDescent="0.25">
      <c r="A21" s="72" t="s">
        <v>16</v>
      </c>
      <c r="B21" s="38" t="s">
        <v>38</v>
      </c>
      <c r="C21" s="72" t="s">
        <v>25</v>
      </c>
      <c r="D21" s="74" t="s">
        <v>51</v>
      </c>
      <c r="E21" s="75" t="s">
        <v>129</v>
      </c>
      <c r="F21" s="76" t="s">
        <v>139</v>
      </c>
      <c r="G21" s="77">
        <f t="shared" si="1"/>
        <v>2180000</v>
      </c>
      <c r="H21" s="77">
        <v>2180000</v>
      </c>
      <c r="I21" s="78">
        <f t="shared" si="2"/>
        <v>0</v>
      </c>
      <c r="J21" s="79">
        <v>0</v>
      </c>
      <c r="K21" s="80"/>
      <c r="L21" s="80"/>
      <c r="M21" s="80"/>
      <c r="N21" s="80"/>
      <c r="O21" s="80"/>
      <c r="P21" s="80"/>
      <c r="Q21" s="80"/>
      <c r="R21" s="80"/>
      <c r="S21" s="80"/>
      <c r="T21" s="80"/>
      <c r="U21" s="80"/>
      <c r="V21" s="80"/>
      <c r="W21" s="80"/>
      <c r="X21" s="80"/>
      <c r="Y21" s="80"/>
      <c r="Z21" s="80"/>
    </row>
    <row r="22" spans="1:26" s="81" customFormat="1" ht="45.75" customHeight="1" x14ac:dyDescent="0.25">
      <c r="A22" s="72" t="s">
        <v>17</v>
      </c>
      <c r="B22" s="38" t="s">
        <v>39</v>
      </c>
      <c r="C22" s="72" t="s">
        <v>25</v>
      </c>
      <c r="D22" s="74" t="s">
        <v>52</v>
      </c>
      <c r="E22" s="75" t="s">
        <v>130</v>
      </c>
      <c r="F22" s="76" t="s">
        <v>138</v>
      </c>
      <c r="G22" s="77">
        <f t="shared" si="1"/>
        <v>7429500</v>
      </c>
      <c r="H22" s="77">
        <f>7429500</f>
        <v>7429500</v>
      </c>
      <c r="I22" s="78">
        <f t="shared" si="2"/>
        <v>0</v>
      </c>
      <c r="J22" s="79">
        <v>0</v>
      </c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80"/>
      <c r="V22" s="80"/>
      <c r="W22" s="80"/>
      <c r="X22" s="80"/>
      <c r="Y22" s="80"/>
      <c r="Z22" s="80"/>
    </row>
    <row r="23" spans="1:26" s="81" customFormat="1" ht="51.75" hidden="1" customHeight="1" x14ac:dyDescent="0.25">
      <c r="A23" s="72"/>
      <c r="B23" s="38"/>
      <c r="C23" s="72"/>
      <c r="D23" s="74"/>
      <c r="E23" s="75" t="s">
        <v>92</v>
      </c>
      <c r="F23" s="76" t="s">
        <v>135</v>
      </c>
      <c r="G23" s="77">
        <f t="shared" si="1"/>
        <v>0</v>
      </c>
      <c r="H23" s="77"/>
      <c r="I23" s="78"/>
      <c r="J23" s="79"/>
      <c r="K23" s="80"/>
      <c r="L23" s="80"/>
      <c r="M23" s="80"/>
      <c r="N23" s="80"/>
      <c r="O23" s="80"/>
      <c r="P23" s="80"/>
      <c r="Q23" s="80"/>
      <c r="R23" s="80"/>
      <c r="S23" s="80"/>
      <c r="T23" s="80"/>
      <c r="U23" s="80"/>
      <c r="V23" s="80"/>
      <c r="W23" s="80"/>
      <c r="X23" s="80"/>
      <c r="Y23" s="80"/>
      <c r="Z23" s="80"/>
    </row>
    <row r="24" spans="1:26" s="81" customFormat="1" ht="51.75" hidden="1" customHeight="1" x14ac:dyDescent="0.25">
      <c r="A24" s="72" t="s">
        <v>17</v>
      </c>
      <c r="B24" s="38" t="s">
        <v>39</v>
      </c>
      <c r="C24" s="72" t="s">
        <v>25</v>
      </c>
      <c r="D24" s="74" t="s">
        <v>52</v>
      </c>
      <c r="E24" s="75"/>
      <c r="F24" s="76" t="s">
        <v>135</v>
      </c>
      <c r="G24" s="77">
        <f t="shared" si="1"/>
        <v>0</v>
      </c>
      <c r="H24" s="77"/>
      <c r="I24" s="78"/>
      <c r="J24" s="79"/>
      <c r="K24" s="80"/>
      <c r="L24" s="80"/>
      <c r="M24" s="80"/>
      <c r="N24" s="80"/>
      <c r="O24" s="80"/>
      <c r="P24" s="80"/>
      <c r="Q24" s="80"/>
      <c r="R24" s="80"/>
      <c r="S24" s="80"/>
      <c r="T24" s="80"/>
      <c r="U24" s="80"/>
      <c r="V24" s="80"/>
      <c r="W24" s="80"/>
      <c r="X24" s="80"/>
      <c r="Y24" s="80"/>
      <c r="Z24" s="80"/>
    </row>
    <row r="25" spans="1:26" s="81" customFormat="1" ht="47.25" customHeight="1" x14ac:dyDescent="0.25">
      <c r="A25" s="72" t="s">
        <v>18</v>
      </c>
      <c r="B25" s="38" t="s">
        <v>40</v>
      </c>
      <c r="C25" s="72" t="s">
        <v>26</v>
      </c>
      <c r="D25" s="74" t="s">
        <v>53</v>
      </c>
      <c r="E25" s="75" t="s">
        <v>157</v>
      </c>
      <c r="F25" s="76" t="s">
        <v>145</v>
      </c>
      <c r="G25" s="77">
        <f t="shared" si="1"/>
        <v>500000</v>
      </c>
      <c r="H25" s="77">
        <v>118000</v>
      </c>
      <c r="I25" s="78">
        <v>382000</v>
      </c>
      <c r="J25" s="79">
        <v>0</v>
      </c>
      <c r="K25" s="80"/>
      <c r="L25" s="80"/>
      <c r="M25" s="80"/>
      <c r="N25" s="80"/>
      <c r="O25" s="80"/>
      <c r="P25" s="80"/>
      <c r="Q25" s="80"/>
      <c r="R25" s="80"/>
      <c r="S25" s="80"/>
      <c r="T25" s="80"/>
      <c r="U25" s="80"/>
      <c r="V25" s="80"/>
      <c r="W25" s="80"/>
      <c r="X25" s="80"/>
      <c r="Y25" s="80"/>
      <c r="Z25" s="80"/>
    </row>
    <row r="26" spans="1:26" s="81" customFormat="1" ht="39.75" hidden="1" customHeight="1" x14ac:dyDescent="0.25">
      <c r="A26" s="72" t="s">
        <v>19</v>
      </c>
      <c r="B26" s="38" t="s">
        <v>41</v>
      </c>
      <c r="C26" s="72" t="s">
        <v>27</v>
      </c>
      <c r="D26" s="74" t="s">
        <v>54</v>
      </c>
      <c r="E26" s="85" t="s">
        <v>31</v>
      </c>
      <c r="F26" s="76" t="s">
        <v>135</v>
      </c>
      <c r="G26" s="77">
        <f t="shared" si="1"/>
        <v>0</v>
      </c>
      <c r="H26" s="77"/>
      <c r="I26" s="78"/>
      <c r="J26" s="79"/>
      <c r="K26" s="80"/>
      <c r="L26" s="80"/>
      <c r="M26" s="80"/>
      <c r="N26" s="80"/>
      <c r="O26" s="80"/>
      <c r="P26" s="80"/>
      <c r="Q26" s="80"/>
      <c r="R26" s="80"/>
      <c r="S26" s="80"/>
      <c r="T26" s="80"/>
      <c r="U26" s="80"/>
      <c r="V26" s="80"/>
      <c r="W26" s="80"/>
      <c r="X26" s="80"/>
      <c r="Y26" s="80"/>
      <c r="Z26" s="80"/>
    </row>
    <row r="27" spans="1:26" s="81" customFormat="1" ht="2.25" hidden="1" customHeight="1" x14ac:dyDescent="0.25">
      <c r="A27" s="72" t="s">
        <v>19</v>
      </c>
      <c r="B27" s="38" t="s">
        <v>41</v>
      </c>
      <c r="C27" s="72" t="s">
        <v>27</v>
      </c>
      <c r="D27" s="74" t="s">
        <v>54</v>
      </c>
      <c r="E27" s="85"/>
      <c r="F27" s="76" t="s">
        <v>135</v>
      </c>
      <c r="G27" s="77">
        <f t="shared" si="1"/>
        <v>0</v>
      </c>
      <c r="H27" s="77"/>
      <c r="I27" s="78"/>
      <c r="J27" s="79"/>
      <c r="K27" s="80"/>
      <c r="L27" s="80"/>
      <c r="M27" s="80"/>
      <c r="N27" s="80"/>
      <c r="O27" s="80"/>
      <c r="P27" s="80"/>
      <c r="Q27" s="80"/>
      <c r="R27" s="80"/>
      <c r="S27" s="80"/>
      <c r="T27" s="80"/>
      <c r="U27" s="80"/>
      <c r="V27" s="80"/>
      <c r="W27" s="80"/>
      <c r="X27" s="80"/>
      <c r="Y27" s="80"/>
      <c r="Z27" s="80"/>
    </row>
    <row r="28" spans="1:26" s="81" customFormat="1" ht="48" hidden="1" customHeight="1" x14ac:dyDescent="0.25">
      <c r="A28" s="72"/>
      <c r="B28" s="38"/>
      <c r="C28" s="72"/>
      <c r="D28" s="74"/>
      <c r="E28" s="85"/>
      <c r="F28" s="76" t="s">
        <v>135</v>
      </c>
      <c r="G28" s="77">
        <f t="shared" si="1"/>
        <v>0</v>
      </c>
      <c r="H28" s="77"/>
      <c r="I28" s="78"/>
      <c r="J28" s="79"/>
      <c r="K28" s="80"/>
      <c r="L28" s="80"/>
      <c r="M28" s="80"/>
      <c r="N28" s="80"/>
      <c r="O28" s="80"/>
      <c r="P28" s="80"/>
      <c r="Q28" s="80"/>
      <c r="R28" s="80"/>
      <c r="S28" s="80"/>
      <c r="T28" s="80"/>
      <c r="U28" s="80"/>
      <c r="V28" s="80"/>
      <c r="W28" s="80"/>
      <c r="X28" s="80"/>
      <c r="Y28" s="80"/>
      <c r="Z28" s="80"/>
    </row>
    <row r="29" spans="1:26" s="81" customFormat="1" ht="48" customHeight="1" x14ac:dyDescent="0.25">
      <c r="A29" s="72" t="s">
        <v>19</v>
      </c>
      <c r="B29" s="38" t="s">
        <v>41</v>
      </c>
      <c r="C29" s="72" t="s">
        <v>27</v>
      </c>
      <c r="D29" s="74" t="s">
        <v>54</v>
      </c>
      <c r="E29" s="85" t="s">
        <v>162</v>
      </c>
      <c r="F29" s="76" t="s">
        <v>163</v>
      </c>
      <c r="G29" s="77">
        <f t="shared" si="1"/>
        <v>320000</v>
      </c>
      <c r="H29" s="77">
        <v>320000</v>
      </c>
      <c r="I29" s="78">
        <f t="shared" ref="I29" si="3">J29</f>
        <v>0</v>
      </c>
      <c r="J29" s="79">
        <v>0</v>
      </c>
      <c r="K29" s="80"/>
      <c r="L29" s="80"/>
      <c r="M29" s="80"/>
      <c r="N29" s="80"/>
      <c r="O29" s="80"/>
      <c r="P29" s="80"/>
      <c r="Q29" s="80"/>
      <c r="R29" s="80"/>
      <c r="S29" s="80"/>
      <c r="T29" s="80"/>
      <c r="U29" s="80"/>
      <c r="V29" s="80"/>
      <c r="W29" s="80"/>
      <c r="X29" s="80"/>
      <c r="Y29" s="80"/>
      <c r="Z29" s="80"/>
    </row>
    <row r="30" spans="1:26" s="81" customFormat="1" ht="116.25" customHeight="1" x14ac:dyDescent="0.25">
      <c r="A30" s="72" t="s">
        <v>159</v>
      </c>
      <c r="B30" s="38" t="s">
        <v>94</v>
      </c>
      <c r="C30" s="72" t="s">
        <v>28</v>
      </c>
      <c r="D30" s="74" t="s">
        <v>95</v>
      </c>
      <c r="E30" s="93" t="s">
        <v>160</v>
      </c>
      <c r="F30" s="76" t="s">
        <v>156</v>
      </c>
      <c r="G30" s="77">
        <f t="shared" si="1"/>
        <v>50000</v>
      </c>
      <c r="H30" s="77">
        <v>50000</v>
      </c>
      <c r="I30" s="78">
        <f>J30</f>
        <v>0</v>
      </c>
      <c r="J30" s="79">
        <v>0</v>
      </c>
      <c r="K30" s="80"/>
      <c r="L30" s="80"/>
      <c r="M30" s="80"/>
      <c r="N30" s="80"/>
      <c r="O30" s="80"/>
      <c r="P30" s="80"/>
      <c r="Q30" s="80"/>
      <c r="R30" s="80"/>
      <c r="S30" s="80"/>
      <c r="T30" s="80"/>
      <c r="U30" s="80"/>
      <c r="V30" s="80"/>
      <c r="W30" s="80"/>
      <c r="X30" s="80"/>
      <c r="Y30" s="80"/>
      <c r="Z30" s="80"/>
    </row>
    <row r="31" spans="1:26" s="81" customFormat="1" ht="42" customHeight="1" x14ac:dyDescent="0.25">
      <c r="A31" s="72" t="s">
        <v>20</v>
      </c>
      <c r="B31" s="38" t="s">
        <v>42</v>
      </c>
      <c r="C31" s="72" t="s">
        <v>28</v>
      </c>
      <c r="D31" s="74" t="s">
        <v>55</v>
      </c>
      <c r="E31" s="75" t="s">
        <v>131</v>
      </c>
      <c r="F31" s="76" t="s">
        <v>142</v>
      </c>
      <c r="G31" s="77">
        <f t="shared" si="1"/>
        <v>35000</v>
      </c>
      <c r="H31" s="77">
        <v>35000</v>
      </c>
      <c r="I31" s="78">
        <f>J31</f>
        <v>0</v>
      </c>
      <c r="J31" s="79">
        <v>0</v>
      </c>
      <c r="K31" s="80"/>
      <c r="L31" s="80"/>
      <c r="M31" s="80"/>
      <c r="N31" s="80"/>
      <c r="O31" s="80"/>
      <c r="P31" s="80"/>
      <c r="Q31" s="80"/>
      <c r="R31" s="80"/>
      <c r="S31" s="80"/>
      <c r="T31" s="80"/>
      <c r="U31" s="80"/>
      <c r="V31" s="80"/>
      <c r="W31" s="80"/>
      <c r="X31" s="80"/>
      <c r="Y31" s="80"/>
      <c r="Z31" s="80"/>
    </row>
    <row r="32" spans="1:26" s="81" customFormat="1" ht="54.75" customHeight="1" x14ac:dyDescent="0.25">
      <c r="A32" s="72" t="s">
        <v>56</v>
      </c>
      <c r="B32" s="38" t="s">
        <v>57</v>
      </c>
      <c r="C32" s="72" t="s">
        <v>58</v>
      </c>
      <c r="D32" s="74" t="s">
        <v>59</v>
      </c>
      <c r="E32" s="75" t="s">
        <v>132</v>
      </c>
      <c r="F32" s="76" t="s">
        <v>137</v>
      </c>
      <c r="G32" s="77">
        <f t="shared" si="1"/>
        <v>60000</v>
      </c>
      <c r="H32" s="79">
        <v>0</v>
      </c>
      <c r="I32" s="79">
        <v>60000</v>
      </c>
      <c r="J32" s="79">
        <v>0</v>
      </c>
      <c r="K32" s="80"/>
      <c r="L32" s="80"/>
      <c r="M32" s="80"/>
      <c r="N32" s="80"/>
      <c r="O32" s="80"/>
      <c r="P32" s="80"/>
      <c r="Q32" s="80"/>
      <c r="R32" s="80"/>
      <c r="S32" s="80"/>
      <c r="T32" s="80"/>
      <c r="U32" s="80"/>
      <c r="V32" s="80"/>
      <c r="W32" s="80"/>
      <c r="X32" s="80"/>
      <c r="Y32" s="80"/>
      <c r="Z32" s="80"/>
    </row>
    <row r="33" spans="1:26" s="81" customFormat="1" ht="56.25" customHeight="1" x14ac:dyDescent="0.25">
      <c r="A33" s="72" t="s">
        <v>78</v>
      </c>
      <c r="B33" s="38" t="s">
        <v>79</v>
      </c>
      <c r="C33" s="72" t="s">
        <v>80</v>
      </c>
      <c r="D33" s="74" t="s">
        <v>81</v>
      </c>
      <c r="E33" s="75" t="s">
        <v>133</v>
      </c>
      <c r="F33" s="76" t="s">
        <v>143</v>
      </c>
      <c r="G33" s="77">
        <f t="shared" si="1"/>
        <v>50000</v>
      </c>
      <c r="H33" s="79">
        <v>50000</v>
      </c>
      <c r="I33" s="79">
        <v>0</v>
      </c>
      <c r="J33" s="79">
        <v>0</v>
      </c>
      <c r="K33" s="80"/>
      <c r="L33" s="80"/>
      <c r="M33" s="80"/>
      <c r="N33" s="80"/>
      <c r="O33" s="80"/>
      <c r="P33" s="80"/>
      <c r="Q33" s="80"/>
      <c r="R33" s="80"/>
      <c r="S33" s="80"/>
      <c r="T33" s="80"/>
      <c r="U33" s="80"/>
      <c r="V33" s="80"/>
      <c r="W33" s="80"/>
      <c r="X33" s="80"/>
      <c r="Y33" s="80"/>
      <c r="Z33" s="80"/>
    </row>
    <row r="34" spans="1:26" s="84" customFormat="1" ht="36.75" customHeight="1" x14ac:dyDescent="0.3">
      <c r="A34" s="29" t="s">
        <v>110</v>
      </c>
      <c r="B34" s="127" t="s">
        <v>68</v>
      </c>
      <c r="C34" s="128"/>
      <c r="D34" s="128"/>
      <c r="E34" s="129"/>
      <c r="F34" s="69"/>
      <c r="G34" s="33">
        <f>SUM(G35:G39)</f>
        <v>575000</v>
      </c>
      <c r="H34" s="33">
        <f t="shared" ref="H34:J34" si="4">SUM(H35:H39)</f>
        <v>575000</v>
      </c>
      <c r="I34" s="33">
        <f t="shared" si="4"/>
        <v>0</v>
      </c>
      <c r="J34" s="33">
        <f t="shared" si="4"/>
        <v>0</v>
      </c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</row>
    <row r="35" spans="1:26" s="4" customFormat="1" ht="34.5" customHeight="1" x14ac:dyDescent="0.2">
      <c r="A35" s="57" t="s">
        <v>67</v>
      </c>
      <c r="B35" s="124" t="s">
        <v>68</v>
      </c>
      <c r="C35" s="125"/>
      <c r="D35" s="125"/>
      <c r="E35" s="126"/>
      <c r="F35" s="17"/>
      <c r="G35" s="24"/>
      <c r="H35" s="9"/>
      <c r="I35" s="35"/>
      <c r="J35" s="9"/>
    </row>
    <row r="36" spans="1:26" s="2" customFormat="1" ht="47.25" hidden="1" customHeight="1" x14ac:dyDescent="0.25">
      <c r="A36" s="23" t="s">
        <v>82</v>
      </c>
      <c r="B36" s="10" t="s">
        <v>32</v>
      </c>
      <c r="C36" s="23" t="s">
        <v>21</v>
      </c>
      <c r="D36" s="19" t="s">
        <v>45</v>
      </c>
      <c r="E36" s="8" t="s">
        <v>29</v>
      </c>
      <c r="F36" s="17"/>
      <c r="G36" s="24">
        <f t="shared" ref="G36:G39" si="5">H36+I36</f>
        <v>0</v>
      </c>
      <c r="H36" s="24"/>
      <c r="I36" s="9"/>
      <c r="J36" s="9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spans="1:26" s="81" customFormat="1" ht="45" customHeight="1" x14ac:dyDescent="0.25">
      <c r="A37" s="38" t="s">
        <v>74</v>
      </c>
      <c r="B37" s="38" t="s">
        <v>75</v>
      </c>
      <c r="C37" s="38" t="s">
        <v>76</v>
      </c>
      <c r="D37" s="74" t="s">
        <v>77</v>
      </c>
      <c r="E37" s="86" t="s">
        <v>134</v>
      </c>
      <c r="F37" s="76" t="s">
        <v>147</v>
      </c>
      <c r="G37" s="77">
        <f t="shared" si="5"/>
        <v>150000</v>
      </c>
      <c r="H37" s="79">
        <v>150000</v>
      </c>
      <c r="I37" s="87">
        <v>0</v>
      </c>
      <c r="J37" s="79">
        <v>0</v>
      </c>
      <c r="K37" s="80"/>
      <c r="L37" s="80"/>
      <c r="M37" s="80"/>
      <c r="N37" s="80"/>
      <c r="O37" s="80"/>
      <c r="P37" s="80"/>
      <c r="Q37" s="80"/>
      <c r="R37" s="80"/>
      <c r="S37" s="80"/>
      <c r="T37" s="80"/>
      <c r="U37" s="80"/>
      <c r="V37" s="80"/>
      <c r="W37" s="80"/>
      <c r="X37" s="80"/>
      <c r="Y37" s="80"/>
      <c r="Z37" s="80"/>
    </row>
    <row r="38" spans="1:26" s="81" customFormat="1" ht="60.75" customHeight="1" x14ac:dyDescent="0.25">
      <c r="A38" s="40" t="s">
        <v>112</v>
      </c>
      <c r="B38" s="40" t="s">
        <v>113</v>
      </c>
      <c r="C38" s="40" t="s">
        <v>23</v>
      </c>
      <c r="D38" s="40" t="s">
        <v>114</v>
      </c>
      <c r="E38" s="88" t="s">
        <v>111</v>
      </c>
      <c r="F38" s="76" t="s">
        <v>146</v>
      </c>
      <c r="G38" s="77">
        <f t="shared" si="5"/>
        <v>25000</v>
      </c>
      <c r="H38" s="41">
        <v>25000</v>
      </c>
      <c r="I38" s="41">
        <v>0</v>
      </c>
      <c r="J38" s="41">
        <v>0</v>
      </c>
      <c r="K38" s="80"/>
      <c r="L38" s="80"/>
      <c r="M38" s="80"/>
      <c r="N38" s="80"/>
      <c r="O38" s="80"/>
      <c r="P38" s="80"/>
      <c r="Q38" s="80"/>
      <c r="R38" s="80"/>
      <c r="S38" s="80"/>
      <c r="T38" s="80"/>
      <c r="U38" s="80"/>
      <c r="V38" s="80"/>
      <c r="W38" s="80"/>
      <c r="X38" s="80"/>
      <c r="Y38" s="80"/>
      <c r="Z38" s="80"/>
    </row>
    <row r="39" spans="1:26" s="81" customFormat="1" ht="137.25" customHeight="1" x14ac:dyDescent="0.25">
      <c r="A39" s="72" t="s">
        <v>69</v>
      </c>
      <c r="B39" s="89" t="s">
        <v>36</v>
      </c>
      <c r="C39" s="72" t="s">
        <v>24</v>
      </c>
      <c r="D39" s="74" t="s">
        <v>49</v>
      </c>
      <c r="E39" s="75" t="s">
        <v>70</v>
      </c>
      <c r="F39" s="76" t="s">
        <v>148</v>
      </c>
      <c r="G39" s="77">
        <f t="shared" si="5"/>
        <v>400000</v>
      </c>
      <c r="H39" s="77">
        <v>400000</v>
      </c>
      <c r="I39" s="78">
        <v>0</v>
      </c>
      <c r="J39" s="79">
        <v>0</v>
      </c>
      <c r="K39" s="80"/>
      <c r="L39" s="80"/>
      <c r="M39" s="80"/>
      <c r="N39" s="80"/>
      <c r="O39" s="80"/>
      <c r="P39" s="80"/>
      <c r="Q39" s="80"/>
      <c r="R39" s="80"/>
      <c r="S39" s="80"/>
      <c r="T39" s="80"/>
      <c r="U39" s="80"/>
      <c r="V39" s="80"/>
      <c r="W39" s="80"/>
      <c r="X39" s="80"/>
      <c r="Y39" s="80"/>
      <c r="Z39" s="80"/>
    </row>
    <row r="40" spans="1:26" s="84" customFormat="1" ht="55.5" customHeight="1" x14ac:dyDescent="0.3">
      <c r="A40" s="29" t="s">
        <v>115</v>
      </c>
      <c r="B40" s="127" t="s">
        <v>118</v>
      </c>
      <c r="C40" s="128"/>
      <c r="D40" s="128"/>
      <c r="E40" s="129"/>
      <c r="F40" s="69"/>
      <c r="G40" s="33">
        <f>SUM(G41:G43)</f>
        <v>4111000</v>
      </c>
      <c r="H40" s="33">
        <f t="shared" ref="H40:J40" si="6">SUM(H41:H43)</f>
        <v>4111000</v>
      </c>
      <c r="I40" s="33">
        <f t="shared" si="6"/>
        <v>0</v>
      </c>
      <c r="J40" s="33">
        <f t="shared" si="6"/>
        <v>0</v>
      </c>
      <c r="K40" s="42"/>
      <c r="L40" s="42"/>
      <c r="M40" s="42"/>
      <c r="N40" s="42"/>
      <c r="O40" s="42"/>
      <c r="P40" s="42"/>
      <c r="Q40" s="42"/>
      <c r="R40" s="42"/>
      <c r="S40" s="42"/>
      <c r="T40" s="42"/>
      <c r="U40" s="42"/>
      <c r="V40" s="42"/>
      <c r="W40" s="42"/>
      <c r="X40" s="42"/>
      <c r="Y40" s="42"/>
      <c r="Z40" s="42"/>
    </row>
    <row r="41" spans="1:26" ht="57" customHeight="1" x14ac:dyDescent="0.2">
      <c r="A41" s="57" t="s">
        <v>115</v>
      </c>
      <c r="B41" s="124" t="s">
        <v>118</v>
      </c>
      <c r="C41" s="125"/>
      <c r="D41" s="125"/>
      <c r="E41" s="126"/>
      <c r="F41" s="17"/>
      <c r="G41" s="24"/>
      <c r="H41" s="9"/>
      <c r="I41" s="35"/>
      <c r="J41" s="9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s="81" customFormat="1" ht="179.25" customHeight="1" x14ac:dyDescent="0.25">
      <c r="A42" s="72" t="s">
        <v>116</v>
      </c>
      <c r="B42" s="73" t="s">
        <v>106</v>
      </c>
      <c r="C42" s="72" t="s">
        <v>32</v>
      </c>
      <c r="D42" s="74" t="s">
        <v>107</v>
      </c>
      <c r="E42" s="75" t="s">
        <v>126</v>
      </c>
      <c r="F42" s="76" t="s">
        <v>141</v>
      </c>
      <c r="G42" s="77">
        <f t="shared" ref="G42:G43" si="7">H42+I42</f>
        <v>1000000</v>
      </c>
      <c r="H42" s="77">
        <f>470000+530000</f>
        <v>1000000</v>
      </c>
      <c r="I42" s="78">
        <f>J42</f>
        <v>0</v>
      </c>
      <c r="J42" s="79">
        <v>0</v>
      </c>
      <c r="K42" s="80"/>
      <c r="L42" s="80"/>
      <c r="M42" s="80"/>
      <c r="N42" s="80"/>
      <c r="O42" s="80"/>
      <c r="P42" s="80"/>
      <c r="Q42" s="80"/>
      <c r="R42" s="80"/>
      <c r="S42" s="80"/>
      <c r="T42" s="80"/>
      <c r="U42" s="80"/>
      <c r="V42" s="80"/>
      <c r="W42" s="80"/>
      <c r="X42" s="80"/>
      <c r="Y42" s="80"/>
      <c r="Z42" s="80"/>
    </row>
    <row r="43" spans="1:26" s="81" customFormat="1" ht="99" customHeight="1" x14ac:dyDescent="0.25">
      <c r="A43" s="72" t="s">
        <v>117</v>
      </c>
      <c r="B43" s="38" t="s">
        <v>99</v>
      </c>
      <c r="C43" s="72" t="s">
        <v>100</v>
      </c>
      <c r="D43" s="74" t="s">
        <v>101</v>
      </c>
      <c r="E43" s="75" t="s">
        <v>126</v>
      </c>
      <c r="F43" s="76" t="s">
        <v>141</v>
      </c>
      <c r="G43" s="77">
        <f t="shared" si="7"/>
        <v>3111000</v>
      </c>
      <c r="H43" s="77">
        <f>1333000+1778000</f>
        <v>3111000</v>
      </c>
      <c r="I43" s="78">
        <f>J43</f>
        <v>0</v>
      </c>
      <c r="J43" s="79">
        <v>0</v>
      </c>
      <c r="K43" s="80"/>
      <c r="L43" s="80"/>
      <c r="M43" s="80"/>
      <c r="N43" s="80"/>
      <c r="O43" s="80"/>
      <c r="P43" s="80"/>
      <c r="Q43" s="80"/>
      <c r="R43" s="80"/>
      <c r="S43" s="80"/>
      <c r="T43" s="80"/>
      <c r="U43" s="80"/>
      <c r="V43" s="80"/>
      <c r="W43" s="80"/>
      <c r="X43" s="80"/>
      <c r="Y43" s="80"/>
      <c r="Z43" s="80"/>
    </row>
    <row r="44" spans="1:26" s="84" customFormat="1" ht="42.75" customHeight="1" x14ac:dyDescent="0.3">
      <c r="A44" s="29" t="s">
        <v>71</v>
      </c>
      <c r="B44" s="127" t="s">
        <v>72</v>
      </c>
      <c r="C44" s="128"/>
      <c r="D44" s="128"/>
      <c r="E44" s="129"/>
      <c r="F44" s="69"/>
      <c r="G44" s="33">
        <f>G46+G47+G48+G49</f>
        <v>2625000</v>
      </c>
      <c r="H44" s="33">
        <f>H46+H47+H48+H49</f>
        <v>2125000</v>
      </c>
      <c r="I44" s="33">
        <f>I46+I47+I48+I49</f>
        <v>500000</v>
      </c>
      <c r="J44" s="33">
        <f>J46+J47+J48+J49</f>
        <v>500000</v>
      </c>
      <c r="K44" s="42"/>
      <c r="L44" s="42"/>
      <c r="M44" s="42"/>
      <c r="N44" s="42"/>
      <c r="O44" s="42"/>
      <c r="P44" s="42"/>
      <c r="Q44" s="42"/>
      <c r="R44" s="42"/>
      <c r="S44" s="42"/>
      <c r="T44" s="42"/>
      <c r="U44" s="42"/>
      <c r="V44" s="42"/>
      <c r="W44" s="42"/>
      <c r="X44" s="42"/>
      <c r="Y44" s="42"/>
      <c r="Z44" s="42"/>
    </row>
    <row r="45" spans="1:26" ht="40.5" customHeight="1" x14ac:dyDescent="0.2">
      <c r="A45" s="57" t="s">
        <v>71</v>
      </c>
      <c r="B45" s="118" t="s">
        <v>72</v>
      </c>
      <c r="C45" s="119"/>
      <c r="D45" s="119"/>
      <c r="E45" s="120"/>
      <c r="F45" s="17"/>
      <c r="G45" s="24"/>
      <c r="H45" s="9"/>
      <c r="I45" s="35"/>
      <c r="J45" s="9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03.5" customHeight="1" x14ac:dyDescent="0.2">
      <c r="A46" s="72" t="s">
        <v>61</v>
      </c>
      <c r="B46" s="90">
        <v>9800</v>
      </c>
      <c r="C46" s="72" t="s">
        <v>10</v>
      </c>
      <c r="D46" s="74" t="s">
        <v>63</v>
      </c>
      <c r="E46" s="91" t="s">
        <v>152</v>
      </c>
      <c r="F46" s="76" t="s">
        <v>153</v>
      </c>
      <c r="G46" s="77">
        <f t="shared" ref="G46:G49" si="8">H46+I46</f>
        <v>100000</v>
      </c>
      <c r="H46" s="79">
        <v>100000</v>
      </c>
      <c r="I46" s="78">
        <v>0</v>
      </c>
      <c r="J46" s="79">
        <v>0</v>
      </c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12.5" customHeight="1" x14ac:dyDescent="0.2">
      <c r="A47" s="72" t="s">
        <v>61</v>
      </c>
      <c r="B47" s="90">
        <v>9800</v>
      </c>
      <c r="C47" s="72" t="s">
        <v>10</v>
      </c>
      <c r="D47" s="74" t="s">
        <v>63</v>
      </c>
      <c r="E47" s="92" t="s">
        <v>154</v>
      </c>
      <c r="F47" s="76" t="s">
        <v>155</v>
      </c>
      <c r="G47" s="77">
        <f t="shared" si="8"/>
        <v>100000</v>
      </c>
      <c r="H47" s="79">
        <v>100000</v>
      </c>
      <c r="I47" s="78">
        <v>0</v>
      </c>
      <c r="J47" s="79">
        <v>0</v>
      </c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12.5" customHeight="1" x14ac:dyDescent="0.2">
      <c r="A48" s="72" t="s">
        <v>61</v>
      </c>
      <c r="B48" s="90">
        <v>9800</v>
      </c>
      <c r="C48" s="72" t="s">
        <v>10</v>
      </c>
      <c r="D48" s="74" t="s">
        <v>63</v>
      </c>
      <c r="E48" s="92" t="s">
        <v>65</v>
      </c>
      <c r="F48" s="76" t="s">
        <v>161</v>
      </c>
      <c r="G48" s="77">
        <f t="shared" si="8"/>
        <v>150000</v>
      </c>
      <c r="H48" s="79">
        <v>150000</v>
      </c>
      <c r="I48" s="78">
        <f>J48</f>
        <v>0</v>
      </c>
      <c r="J48" s="79">
        <v>0</v>
      </c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s="81" customFormat="1" ht="120.75" customHeight="1" x14ac:dyDescent="0.25">
      <c r="A49" s="72" t="s">
        <v>61</v>
      </c>
      <c r="B49" s="73" t="s">
        <v>62</v>
      </c>
      <c r="C49" s="72" t="s">
        <v>10</v>
      </c>
      <c r="D49" s="74" t="s">
        <v>63</v>
      </c>
      <c r="E49" s="93" t="s">
        <v>160</v>
      </c>
      <c r="F49" s="76" t="s">
        <v>156</v>
      </c>
      <c r="G49" s="77">
        <f t="shared" si="8"/>
        <v>2275000</v>
      </c>
      <c r="H49" s="77">
        <f>1170000+585000+20000</f>
        <v>1775000</v>
      </c>
      <c r="I49" s="78">
        <v>500000</v>
      </c>
      <c r="J49" s="79">
        <v>500000</v>
      </c>
      <c r="K49" s="80"/>
      <c r="L49" s="80"/>
      <c r="M49" s="80"/>
      <c r="N49" s="80"/>
      <c r="O49" s="80"/>
      <c r="P49" s="80"/>
      <c r="Q49" s="80"/>
      <c r="R49" s="80"/>
      <c r="S49" s="80"/>
      <c r="T49" s="80"/>
      <c r="U49" s="80"/>
      <c r="V49" s="80"/>
      <c r="W49" s="80"/>
      <c r="X49" s="80"/>
      <c r="Y49" s="80"/>
      <c r="Z49" s="80"/>
    </row>
    <row r="50" spans="1:26" ht="72.75" hidden="1" customHeight="1" x14ac:dyDescent="0.2">
      <c r="A50" s="23" t="s">
        <v>93</v>
      </c>
      <c r="B50" s="26" t="s">
        <v>94</v>
      </c>
      <c r="C50" s="23" t="s">
        <v>28</v>
      </c>
      <c r="D50" s="19" t="s">
        <v>95</v>
      </c>
      <c r="E50" s="8"/>
      <c r="F50" s="17" t="s">
        <v>96</v>
      </c>
      <c r="G50" s="24">
        <f>H50</f>
        <v>0</v>
      </c>
      <c r="H50" s="24">
        <v>0</v>
      </c>
      <c r="I50" s="35"/>
      <c r="J50" s="9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s="4" customFormat="1" ht="58.5" hidden="1" customHeight="1" x14ac:dyDescent="0.2">
      <c r="A51" s="29" t="s">
        <v>71</v>
      </c>
      <c r="B51" s="28"/>
      <c r="C51" s="29"/>
      <c r="D51" s="30" t="s">
        <v>72</v>
      </c>
      <c r="E51" s="31"/>
      <c r="F51" s="32"/>
      <c r="G51" s="64">
        <f>G53+G54+G55+G58+G56+G57</f>
        <v>0</v>
      </c>
      <c r="H51" s="33">
        <f>H53+H54+H55+H58+H56+H57</f>
        <v>0</v>
      </c>
      <c r="I51" s="34"/>
      <c r="J51" s="33"/>
    </row>
    <row r="52" spans="1:26" s="2" customFormat="1" ht="47.25" hidden="1" customHeight="1" x14ac:dyDescent="0.25">
      <c r="A52" s="23"/>
      <c r="B52" s="10"/>
      <c r="C52" s="23"/>
      <c r="D52" s="19"/>
      <c r="E52" s="8"/>
      <c r="F52" s="17"/>
      <c r="G52" s="24">
        <f>SUM(G11:G33)</f>
        <v>40486462</v>
      </c>
      <c r="H52" s="24"/>
      <c r="I52" s="9"/>
      <c r="J52" s="9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spans="1:26" s="7" customFormat="1" ht="44.25" hidden="1" customHeight="1" x14ac:dyDescent="0.25">
      <c r="A53" s="38"/>
      <c r="B53" s="38"/>
      <c r="C53" s="38"/>
      <c r="D53" s="38"/>
      <c r="E53" s="8"/>
      <c r="F53" s="17"/>
      <c r="G53" s="65"/>
      <c r="H53" s="39"/>
      <c r="I53" s="39"/>
      <c r="J53" s="39"/>
    </row>
    <row r="54" spans="1:26" s="7" customFormat="1" ht="44.25" hidden="1" customHeight="1" x14ac:dyDescent="0.25">
      <c r="A54" s="38"/>
      <c r="B54" s="38"/>
      <c r="C54" s="38"/>
      <c r="D54" s="38"/>
      <c r="E54" s="13"/>
      <c r="F54" s="17"/>
      <c r="G54" s="65"/>
      <c r="H54" s="39"/>
      <c r="I54" s="39"/>
      <c r="J54" s="39"/>
    </row>
    <row r="55" spans="1:26" s="7" customFormat="1" ht="78" hidden="1" customHeight="1" x14ac:dyDescent="0.25">
      <c r="A55" s="38"/>
      <c r="B55" s="38"/>
      <c r="C55" s="38"/>
      <c r="D55" s="38"/>
      <c r="E55" s="8"/>
      <c r="F55" s="17"/>
      <c r="G55" s="65"/>
      <c r="H55" s="39"/>
      <c r="I55" s="39"/>
      <c r="J55" s="39"/>
    </row>
    <row r="56" spans="1:26" s="7" customFormat="1" ht="65.25" hidden="1" customHeight="1" x14ac:dyDescent="0.25">
      <c r="A56" s="38"/>
      <c r="B56" s="38"/>
      <c r="C56" s="38"/>
      <c r="D56" s="38"/>
      <c r="E56" s="8"/>
      <c r="F56" s="17"/>
      <c r="G56" s="65"/>
      <c r="H56" s="39"/>
      <c r="I56" s="39"/>
      <c r="J56" s="39"/>
    </row>
    <row r="57" spans="1:26" s="7" customFormat="1" ht="60.75" hidden="1" customHeight="1" x14ac:dyDescent="0.25">
      <c r="A57" s="38"/>
      <c r="B57" s="38"/>
      <c r="C57" s="38"/>
      <c r="D57" s="38"/>
      <c r="E57" s="13"/>
      <c r="F57" s="17"/>
      <c r="G57" s="65"/>
      <c r="H57" s="39"/>
      <c r="I57" s="39"/>
      <c r="J57" s="39"/>
    </row>
    <row r="58" spans="1:26" s="2" customFormat="1" ht="60" hidden="1" customHeight="1" x14ac:dyDescent="0.25">
      <c r="A58" s="11"/>
      <c r="B58" s="11"/>
      <c r="C58" s="11"/>
      <c r="D58" s="12"/>
      <c r="E58" s="13"/>
      <c r="F58" s="17"/>
      <c r="G58" s="65"/>
      <c r="H58" s="39"/>
      <c r="I58" s="36"/>
      <c r="J58" s="9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spans="1:26" s="18" customFormat="1" ht="44.25" hidden="1" customHeight="1" x14ac:dyDescent="0.25">
      <c r="A59" s="25" t="s">
        <v>71</v>
      </c>
      <c r="B59" s="25"/>
      <c r="C59" s="25"/>
      <c r="D59" s="25" t="s">
        <v>72</v>
      </c>
      <c r="E59" s="25"/>
      <c r="F59" s="25"/>
      <c r="G59" s="66">
        <f t="shared" ref="G59:G61" si="9">H59</f>
        <v>0</v>
      </c>
      <c r="H59" s="27">
        <f>H60+H61+H62+H63</f>
        <v>0</v>
      </c>
      <c r="I59" s="27">
        <f>I61+I62+I63</f>
        <v>0</v>
      </c>
      <c r="J59" s="27">
        <f>J61+J62+J63</f>
        <v>0</v>
      </c>
    </row>
    <row r="60" spans="1:26" s="7" customFormat="1" ht="44.25" hidden="1" customHeight="1" x14ac:dyDescent="0.25">
      <c r="A60" s="38" t="s">
        <v>87</v>
      </c>
      <c r="B60" s="38" t="s">
        <v>88</v>
      </c>
      <c r="C60" s="38" t="s">
        <v>10</v>
      </c>
      <c r="D60" s="38" t="s">
        <v>89</v>
      </c>
      <c r="E60" s="8" t="s">
        <v>30</v>
      </c>
      <c r="F60" s="17"/>
      <c r="G60" s="65">
        <f t="shared" si="9"/>
        <v>0</v>
      </c>
      <c r="H60" s="39">
        <v>0</v>
      </c>
      <c r="I60" s="39"/>
      <c r="J60" s="39"/>
    </row>
    <row r="61" spans="1:26" s="2" customFormat="1" ht="60" hidden="1" customHeight="1" x14ac:dyDescent="0.25">
      <c r="A61" s="11" t="s">
        <v>61</v>
      </c>
      <c r="B61" s="11" t="s">
        <v>62</v>
      </c>
      <c r="C61" s="11" t="s">
        <v>10</v>
      </c>
      <c r="D61" s="12" t="s">
        <v>63</v>
      </c>
      <c r="E61" s="13" t="s">
        <v>64</v>
      </c>
      <c r="F61" s="15"/>
      <c r="G61" s="24">
        <f t="shared" si="9"/>
        <v>0</v>
      </c>
      <c r="H61" s="9">
        <v>0</v>
      </c>
      <c r="I61" s="36"/>
      <c r="J61" s="9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spans="1:26" s="2" customFormat="1" ht="60" hidden="1" customHeight="1" x14ac:dyDescent="0.25">
      <c r="A62" s="11" t="s">
        <v>61</v>
      </c>
      <c r="B62" s="11" t="s">
        <v>62</v>
      </c>
      <c r="C62" s="11" t="s">
        <v>10</v>
      </c>
      <c r="D62" s="12" t="s">
        <v>63</v>
      </c>
      <c r="E62" s="13" t="s">
        <v>65</v>
      </c>
      <c r="F62" s="15"/>
      <c r="G62" s="24">
        <f t="shared" ref="G62" si="10">H62+I62</f>
        <v>0</v>
      </c>
      <c r="H62" s="9">
        <v>0</v>
      </c>
      <c r="I62" s="36"/>
      <c r="J62" s="9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spans="1:26" s="2" customFormat="1" ht="33.75" hidden="1" customHeight="1" x14ac:dyDescent="0.25">
      <c r="A63" s="11" t="s">
        <v>61</v>
      </c>
      <c r="B63" s="11" t="s">
        <v>62</v>
      </c>
      <c r="C63" s="11" t="s">
        <v>10</v>
      </c>
      <c r="D63" s="12" t="s">
        <v>63</v>
      </c>
      <c r="E63" s="13" t="s">
        <v>90</v>
      </c>
      <c r="F63" s="15"/>
      <c r="G63" s="24">
        <f>H63</f>
        <v>0</v>
      </c>
      <c r="H63" s="9">
        <v>0</v>
      </c>
      <c r="I63" s="36"/>
      <c r="J63" s="9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spans="1:26" s="2" customFormat="1" ht="31.5" customHeight="1" x14ac:dyDescent="0.25">
      <c r="A64" s="94" t="s">
        <v>98</v>
      </c>
      <c r="B64" s="95"/>
      <c r="C64" s="95"/>
      <c r="D64" s="95"/>
      <c r="E64" s="95"/>
      <c r="F64" s="95"/>
      <c r="G64" s="33">
        <f>H64+I64</f>
        <v>27554231</v>
      </c>
      <c r="H64" s="33">
        <f>H44+H40+H34+H11</f>
        <v>25612231</v>
      </c>
      <c r="I64" s="33">
        <f>I11+I34+I44</f>
        <v>1942000</v>
      </c>
      <c r="J64" s="33">
        <f>J11+J34+J44</f>
        <v>1500000</v>
      </c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spans="4:26" x14ac:dyDescent="0.25">
      <c r="D65" s="3"/>
      <c r="H65" s="67"/>
      <c r="I65" s="67"/>
      <c r="J65" s="67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4:26" x14ac:dyDescent="0.25">
      <c r="D66" s="3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4:26" x14ac:dyDescent="0.25">
      <c r="D67" s="3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4:26" x14ac:dyDescent="0.25">
      <c r="D68" s="3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4:26" x14ac:dyDescent="0.25">
      <c r="D69" s="3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4:26" x14ac:dyDescent="0.25">
      <c r="D70" s="3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4:26" x14ac:dyDescent="0.25">
      <c r="D71" s="3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4:26" x14ac:dyDescent="0.25">
      <c r="D72" s="3"/>
    </row>
    <row r="73" spans="4:26" x14ac:dyDescent="0.25">
      <c r="D73" s="3"/>
    </row>
    <row r="74" spans="4:26" x14ac:dyDescent="0.25">
      <c r="D74" s="3"/>
    </row>
    <row r="75" spans="4:26" x14ac:dyDescent="0.25">
      <c r="D75" s="3"/>
    </row>
    <row r="76" spans="4:26" x14ac:dyDescent="0.25">
      <c r="D76" s="3"/>
    </row>
    <row r="77" spans="4:26" x14ac:dyDescent="0.25">
      <c r="D77" s="3"/>
    </row>
    <row r="78" spans="4:26" x14ac:dyDescent="0.25">
      <c r="D78" s="3"/>
    </row>
    <row r="79" spans="4:26" x14ac:dyDescent="0.25">
      <c r="D79" s="3"/>
    </row>
    <row r="80" spans="4:26" x14ac:dyDescent="0.25">
      <c r="D80" s="3"/>
    </row>
  </sheetData>
  <mergeCells count="25">
    <mergeCell ref="B35:E35"/>
    <mergeCell ref="B44:E44"/>
    <mergeCell ref="H4:J5"/>
    <mergeCell ref="B11:E11"/>
    <mergeCell ref="H2:J2"/>
    <mergeCell ref="H3:J3"/>
    <mergeCell ref="B34:E34"/>
    <mergeCell ref="B40:E40"/>
    <mergeCell ref="B41:E41"/>
    <mergeCell ref="A64:F64"/>
    <mergeCell ref="B6:I6"/>
    <mergeCell ref="D9:D10"/>
    <mergeCell ref="C9:C10"/>
    <mergeCell ref="B9:B10"/>
    <mergeCell ref="A8:C8"/>
    <mergeCell ref="G8:J8"/>
    <mergeCell ref="I9:J9"/>
    <mergeCell ref="A9:A10"/>
    <mergeCell ref="E9:E10"/>
    <mergeCell ref="H9:H10"/>
    <mergeCell ref="G9:G10"/>
    <mergeCell ref="F9:F10"/>
    <mergeCell ref="B45:E45"/>
    <mergeCell ref="A7:B7"/>
    <mergeCell ref="B12:D12"/>
  </mergeCells>
  <phoneticPr fontId="2" type="noConversion"/>
  <pageMargins left="0" right="0" top="0" bottom="0" header="0" footer="0"/>
  <pageSetup paperSize="9" scale="6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Лист3</vt:lpstr>
      <vt:lpstr>Лист3!Область_друку</vt:lpstr>
    </vt:vector>
  </TitlesOfParts>
  <Company>GFU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Bud</dc:creator>
  <cp:lastModifiedBy>Fin_Iruna</cp:lastModifiedBy>
  <cp:lastPrinted>2025-05-01T07:01:35Z</cp:lastPrinted>
  <dcterms:created xsi:type="dcterms:W3CDTF">2006-03-01T06:56:57Z</dcterms:created>
  <dcterms:modified xsi:type="dcterms:W3CDTF">2025-05-01T07:02:11Z</dcterms:modified>
</cp:coreProperties>
</file>